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ord\Documents\"/>
    </mc:Choice>
  </mc:AlternateContent>
  <bookViews>
    <workbookView xWindow="0" yWindow="0" windowWidth="28800" windowHeight="12336" activeTab="1"/>
  </bookViews>
  <sheets>
    <sheet name="מקרא" sheetId="2" r:id="rId1"/>
    <sheet name="דוח התחשבנות " sheetId="1" r:id="rId2"/>
  </sheets>
  <definedNames>
    <definedName name="_xlnm._FilterDatabase" localSheetId="1" hidden="1">'דוח התחשבנות '!$A$2:$AZ$746</definedName>
  </definedNames>
  <calcPr calcId="162913"/>
</workbook>
</file>

<file path=xl/calcChain.xml><?xml version="1.0" encoding="utf-8"?>
<calcChain xmlns="http://schemas.openxmlformats.org/spreadsheetml/2006/main">
  <c r="AA619" i="1" l="1"/>
  <c r="AA268" i="1" l="1"/>
  <c r="AK76" i="1" l="1"/>
  <c r="AA537" i="1" l="1"/>
  <c r="AA275" i="1" l="1"/>
  <c r="AA245" i="1" l="1"/>
  <c r="AA246" i="1" l="1"/>
  <c r="AA151" i="1" l="1"/>
  <c r="AL54" i="1" l="1"/>
  <c r="AL55" i="1" l="1"/>
  <c r="AA87" i="1"/>
  <c r="AB147" i="1" l="1"/>
  <c r="AB143" i="1" l="1"/>
  <c r="AO116" i="1" l="1"/>
  <c r="AO123" i="1"/>
  <c r="AO125" i="1"/>
  <c r="AO124" i="1"/>
  <c r="AB113" i="1" l="1"/>
  <c r="AD112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3" i="1"/>
  <c r="AB91" i="1"/>
  <c r="AB70" i="1"/>
  <c r="AB7" i="1"/>
</calcChain>
</file>

<file path=xl/comments1.xml><?xml version="1.0" encoding="utf-8"?>
<comments xmlns="http://schemas.openxmlformats.org/spreadsheetml/2006/main">
  <authors>
    <author>ליטל אוחנה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מגורים
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משרדים, שרותים ומסחר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תחנות דלק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בנקים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תעשייה 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בתי מלון אזור א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בתי מלון איזור ב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בתי הארחה עד 4 חד'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בתי הארחה מעל 4 חד'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מלאכה 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אדמה חקלאית 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מבנה חקלאי 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קרקע תפוסה תעשייה 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קרקע תפוסה אחרים 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קרקע תפוסה לכריה 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קרקע תפוסה במפעל עתיר שטח 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קרקע תפוסה לעריכת ארועים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קרקע תפוסה לבתי הארחה 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קרקע תפוסה לדונם למשהב"ט 
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קרקע תפוסה לבתי מלון עד 5000 מ"ר 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קרקע תפוסה לבתי מלון מעל 5000 מ"ר </t>
        </r>
      </text>
    </comment>
    <comment ref="Z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מתקנים בטחוניים </t>
        </r>
      </text>
    </comment>
    <comment ref="AA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מגורים
</t>
        </r>
      </text>
    </comment>
    <comment ref="AB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משרדים, שרותים ומסחר</t>
        </r>
      </text>
    </comment>
    <comment ref="AD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תחנות דלק</t>
        </r>
      </text>
    </comment>
    <comment ref="AF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בנקים</t>
        </r>
      </text>
    </comment>
    <comment ref="AG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תעשייה </t>
        </r>
      </text>
    </comment>
    <comment ref="AH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בתי מלון אזור א</t>
        </r>
      </text>
    </comment>
    <comment ref="AI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בתי מלון איזור ב</t>
        </r>
      </text>
    </comment>
    <comment ref="AJ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בתי הארחה עד 4 חד'</t>
        </r>
      </text>
    </comment>
    <comment ref="AK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בתי הארחה מעל 4 חד'</t>
        </r>
      </text>
    </comment>
    <comment ref="AL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מלאכה </t>
        </r>
      </text>
    </comment>
    <comment ref="AM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אדמה חקלאית </t>
        </r>
      </text>
    </comment>
    <comment ref="AN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מבנה חקלאי </t>
        </r>
      </text>
    </comment>
    <comment ref="AO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קרקע תפוסה תעשייה </t>
        </r>
      </text>
    </comment>
    <comment ref="AQ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קרקע תפוסה אחרים </t>
        </r>
      </text>
    </comment>
    <comment ref="AR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קרקע תפוסה לכריה </t>
        </r>
      </text>
    </comment>
    <comment ref="AT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קרקע תפוסה במפעל עתיר שטח </t>
        </r>
      </text>
    </comment>
    <comment ref="AU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קרקע תפוסה לעריכת ארועים</t>
        </r>
      </text>
    </comment>
    <comment ref="AV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קרקע תפוסה לבתי הארחה </t>
        </r>
      </text>
    </comment>
    <comment ref="AW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קרקע תפוסה לדונם למשהב"ט 
</t>
        </r>
      </text>
    </comment>
    <comment ref="AX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קרקע תפוסה לבתי מלון עד 5000 מ"ר </t>
        </r>
      </text>
    </comment>
    <comment ref="AY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קרקע תפוסה לבתי מלון מעל 5000 מ"ר </t>
        </r>
      </text>
    </comment>
    <comment ref="AZ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מתקנים בטחוניים </t>
        </r>
      </text>
    </comment>
    <comment ref="AJ33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הוסר חיוב של 11.01 על הגג הבולט בעקבות השגה
</t>
        </r>
      </text>
    </comment>
    <comment ref="AG34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בעקבות השגה שונה סיווג ממשרדים למלאכה 
</t>
        </r>
      </text>
    </comment>
    <comment ref="AB39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השגה נענתה במלואה </t>
        </r>
      </text>
    </comment>
    <comment ref="AE39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השגה נענתה במלואה </t>
        </r>
      </text>
    </comment>
    <comment ref="AO39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השגה נענתה במלואה 
</t>
        </r>
      </text>
    </comment>
    <comment ref="AB54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תוספת לאר בדיקה להוסיף את אלונית לתחנת דלק ולא למסעדה 
</t>
        </r>
      </text>
    </comment>
    <comment ref="AB55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אלונית נמדדה כחלק מהנכס לאחר שבוגשה השגה ירד מ513.05
</t>
        </r>
      </text>
    </comment>
    <comment ref="AA67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השגה אושרה במלואה </t>
        </r>
      </text>
    </comment>
    <comment ref="AK67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השגה אושרה במלואה 
</t>
        </r>
      </text>
    </comment>
    <comment ref="AK76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שינוי בגודל ובסיווג לאחר מענה להשגה </t>
        </r>
      </text>
    </comment>
    <comment ref="AA87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לאחר מענה להשגה הכירו בכל הנכסים למגורים בלבד</t>
        </r>
      </text>
    </comment>
    <comment ref="AF12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שינוי גודל לאחר הסכם פשרה 
</t>
        </r>
      </text>
    </comment>
    <comment ref="AA151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הוריד אסכורית </t>
        </r>
      </text>
    </comment>
    <comment ref="AA178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הוריד סככה </t>
        </r>
      </text>
    </comment>
    <comment ref="AA191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הורידו מחסן </t>
        </r>
      </text>
    </comment>
    <comment ref="AA239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תיקון גודל לאחר השגה שהתקבלה </t>
        </r>
      </text>
    </comment>
    <comment ref="AA255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לאחר מענה להשגה - מדידה בפועל ולא הערכה </t>
        </r>
      </text>
    </comment>
    <comment ref="AA339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תיקון לאחר מענה להשגה </t>
        </r>
      </text>
    </comment>
    <comment ref="AA421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תיקון גודל לאחר מדידה חזורת </t>
        </r>
      </text>
    </comment>
    <comment ref="AA457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תיקון גודל לאחר מדידה חוזרת </t>
        </r>
      </text>
    </comment>
    <comment ref="AA470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לאחר השגה תוקן גוגל </t>
        </r>
      </text>
    </comment>
    <comment ref="AA485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במדידה חושבו שני הנכסים כנכס אחד </t>
        </r>
      </text>
    </comment>
    <comment ref="AA534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לאחר מענה להשגה </t>
        </r>
      </text>
    </comment>
    <comment ref="AA544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בעקבות מדידה חזורת </t>
        </r>
      </text>
    </comment>
    <comment ref="AA546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תיקון גודל ב2017 לאחר מדידה חוזרת 
</t>
        </r>
      </text>
    </comment>
    <comment ref="AA561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תוקן לאחר מענה להשגה </t>
        </r>
      </text>
    </comment>
    <comment ref="AA604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תיקון גודל לאחר השגה </t>
        </r>
      </text>
    </comment>
    <comment ref="AA611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תיקון גודל לאחר השגה </t>
        </r>
      </text>
    </comment>
    <comment ref="AA615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תיקון גודל לאחר השגה </t>
        </r>
      </text>
    </comment>
    <comment ref="AA618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לאחר מדידה חוזרת בנכס </t>
        </r>
      </text>
    </comment>
    <comment ref="AA619" authorId="0" shapeId="0">
      <text>
        <r>
          <rPr>
            <b/>
            <sz val="9"/>
            <color indexed="81"/>
            <rFont val="Tahoma"/>
            <family val="2"/>
          </rPr>
          <t xml:space="preserve">ליטל אוחנה:
לאחר הורדה של מחסן </t>
        </r>
      </text>
    </comment>
    <comment ref="AB633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תיקון חיוב לאחר השגה </t>
        </r>
      </text>
    </comment>
    <comment ref="A87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מגורים
</t>
        </r>
      </text>
    </comment>
    <comment ref="B87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משרדים, שרותים ומסחר</t>
        </r>
      </text>
    </comment>
    <comment ref="C87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מתקני תשתית </t>
        </r>
      </text>
    </comment>
    <comment ref="D87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7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תחנות דלק</t>
        </r>
      </text>
    </comment>
    <comment ref="F87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בנקים</t>
        </r>
      </text>
    </comment>
    <comment ref="G87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תעשייה </t>
        </r>
      </text>
    </comment>
    <comment ref="H87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בתי מלון אזור א</t>
        </r>
      </text>
    </comment>
    <comment ref="I87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בתי מלון איזור ב</t>
        </r>
      </text>
    </comment>
    <comment ref="J87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בתי הארחה עד 4 חד'</t>
        </r>
      </text>
    </comment>
    <comment ref="K87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בתי הארחה מעל 4 חד'</t>
        </r>
      </text>
    </comment>
    <comment ref="L87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מלאכה </t>
        </r>
      </text>
    </comment>
    <comment ref="M87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אדמה חקלאית </t>
        </r>
      </text>
    </comment>
    <comment ref="N87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מבנה חקלאי </t>
        </r>
      </text>
    </comment>
    <comment ref="O87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קרקע תפוסה תעשייה </t>
        </r>
      </text>
    </comment>
    <comment ref="Q87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קרקע תפוסה אחרים </t>
        </r>
      </text>
    </comment>
    <comment ref="R87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קרקע תפוסה לכריה </t>
        </r>
      </text>
    </comment>
    <comment ref="T87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קרקע תפוסה במפעל עתיר שטח </t>
        </r>
      </text>
    </comment>
    <comment ref="U87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קרקע תפוסה לעריכת ארועים</t>
        </r>
      </text>
    </comment>
    <comment ref="V87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קרקע תפוסה לבתי הארחה </t>
        </r>
      </text>
    </comment>
    <comment ref="W87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קרקע תפוסה לדונם למשהב"ט 
</t>
        </r>
      </text>
    </comment>
    <comment ref="X87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קרקע תפוסה לבתי מלון עד 5000 מ"ר </t>
        </r>
      </text>
    </comment>
    <comment ref="Y87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קרקע תפוסה לבתי מלון מעל 5000 מ"ר </t>
        </r>
      </text>
    </comment>
    <comment ref="Z872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מתקנים בטחוניים </t>
        </r>
      </text>
    </comment>
    <comment ref="A885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מגורים
</t>
        </r>
      </text>
    </comment>
    <comment ref="B885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משרדים, שרותים ומסחר</t>
        </r>
      </text>
    </comment>
    <comment ref="C885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מתקני תשתית </t>
        </r>
      </text>
    </comment>
    <comment ref="D885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85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תחנות דלק</t>
        </r>
      </text>
    </comment>
    <comment ref="F885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בנקים</t>
        </r>
      </text>
    </comment>
    <comment ref="G885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תעשייה </t>
        </r>
      </text>
    </comment>
    <comment ref="H885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בתי מלון אזור א</t>
        </r>
      </text>
    </comment>
    <comment ref="I885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בתי מלון איזור ב</t>
        </r>
      </text>
    </comment>
    <comment ref="J885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בתי הארחה עד 4 חד'</t>
        </r>
      </text>
    </comment>
    <comment ref="K885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בתי הארחה מעל 4 חד'</t>
        </r>
      </text>
    </comment>
    <comment ref="L885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מלאכה </t>
        </r>
      </text>
    </comment>
    <comment ref="M885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אדמה חקלאית </t>
        </r>
      </text>
    </comment>
    <comment ref="N885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מבנה חקלאי </t>
        </r>
      </text>
    </comment>
    <comment ref="O885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קרקע תפוסה תעשייה </t>
        </r>
      </text>
    </comment>
    <comment ref="Q885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קרקע תפוסה אחרים </t>
        </r>
      </text>
    </comment>
    <comment ref="R885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קרקע תפוסה לכריה </t>
        </r>
      </text>
    </comment>
    <comment ref="T885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קרקע תפוסה במפעל עתיר שטח </t>
        </r>
      </text>
    </comment>
    <comment ref="U885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קרקע תפוסה לעריכת ארועים</t>
        </r>
      </text>
    </comment>
    <comment ref="V885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קרקע תפוסה לבתי הארחה </t>
        </r>
      </text>
    </comment>
    <comment ref="W885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קרקע תפוסה לדונם למשהב"ט 
</t>
        </r>
      </text>
    </comment>
    <comment ref="X885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קרקע תפוסה לבתי מלון עד 5000 מ"ר </t>
        </r>
      </text>
    </comment>
    <comment ref="Y885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קרקע תפוסה לבתי מלון מעל 5000 מ"ר </t>
        </r>
      </text>
    </comment>
    <comment ref="Z885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מתקנים בטחוניים </t>
        </r>
      </text>
    </comment>
    <comment ref="A898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מגורים
</t>
        </r>
      </text>
    </comment>
    <comment ref="B898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משרדים, שרותים ומסחר</t>
        </r>
      </text>
    </comment>
    <comment ref="C898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מתקני תשתית 
</t>
        </r>
      </text>
    </comment>
    <comment ref="D898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98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תחנות דלק</t>
        </r>
      </text>
    </comment>
    <comment ref="F898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בנקים</t>
        </r>
      </text>
    </comment>
    <comment ref="G898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תעשייה </t>
        </r>
      </text>
    </comment>
    <comment ref="H898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בתי מלון אזור א</t>
        </r>
      </text>
    </comment>
    <comment ref="I898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בתי מלון איזור ב</t>
        </r>
      </text>
    </comment>
    <comment ref="J898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בתי הארחה עד 4 חד'</t>
        </r>
      </text>
    </comment>
    <comment ref="K898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בתי הארחה מעל 4 חד'</t>
        </r>
      </text>
    </comment>
    <comment ref="L898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מלאכה </t>
        </r>
      </text>
    </comment>
    <comment ref="M898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אדמה חקלאית </t>
        </r>
      </text>
    </comment>
    <comment ref="N898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מבנה חקלאי </t>
        </r>
      </text>
    </comment>
    <comment ref="O898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קרקע תפוסה תעשייה </t>
        </r>
      </text>
    </comment>
    <comment ref="Q898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קרקע תפוסה אחרים </t>
        </r>
      </text>
    </comment>
    <comment ref="R898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קרקע תפוסה לכריה </t>
        </r>
      </text>
    </comment>
    <comment ref="T898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קרקע תפוסה במפעל עתיר שטח </t>
        </r>
      </text>
    </comment>
    <comment ref="U898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קרקע תפוסה לעריכת ארועים</t>
        </r>
      </text>
    </comment>
    <comment ref="V898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קרקע תפוסה לבתי הארחה </t>
        </r>
      </text>
    </comment>
    <comment ref="W898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קרקע תפוסה לדונם למשהב"ט 
</t>
        </r>
      </text>
    </comment>
    <comment ref="X898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קרקע תפוסה לבתי מלון עד 5000 מ"ר </t>
        </r>
      </text>
    </comment>
    <comment ref="Y898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קרקע תפוסה לבתי מלון מעל 5000 מ"ר </t>
        </r>
      </text>
    </comment>
    <comment ref="Z898" authorId="0" shapeId="0">
      <text>
        <r>
          <rPr>
            <b/>
            <sz val="9"/>
            <color indexed="81"/>
            <rFont val="Tahoma"/>
            <family val="2"/>
          </rPr>
          <t>ליטל אוחנה:</t>
        </r>
        <r>
          <rPr>
            <sz val="9"/>
            <color indexed="81"/>
            <rFont val="Tahoma"/>
            <family val="2"/>
          </rPr>
          <t xml:space="preserve">
מתקנים בטחוניים </t>
        </r>
      </text>
    </comment>
  </commentList>
</comments>
</file>

<file path=xl/sharedStrings.xml><?xml version="1.0" encoding="utf-8"?>
<sst xmlns="http://schemas.openxmlformats.org/spreadsheetml/2006/main" count="46" uniqueCount="36">
  <si>
    <t>נתונים ישנים</t>
  </si>
  <si>
    <t>300-309</t>
  </si>
  <si>
    <t>400-401</t>
  </si>
  <si>
    <t>451-453</t>
  </si>
  <si>
    <t>707/713</t>
  </si>
  <si>
    <t>101-102</t>
  </si>
  <si>
    <t xml:space="preserve">מתונים חדשים </t>
  </si>
  <si>
    <t>.</t>
  </si>
  <si>
    <t xml:space="preserve">מס' סיווג </t>
  </si>
  <si>
    <t xml:space="preserve">שם </t>
  </si>
  <si>
    <t>מגורים</t>
  </si>
  <si>
    <t>עסקים</t>
  </si>
  <si>
    <t>מתקני חשמל, תשתית ומים</t>
  </si>
  <si>
    <t>סוכנוית דואר</t>
  </si>
  <si>
    <t>תחנות דלק</t>
  </si>
  <si>
    <t>בנקים</t>
  </si>
  <si>
    <t xml:space="preserve">תעשייה </t>
  </si>
  <si>
    <t>בתי מלון איזור א</t>
  </si>
  <si>
    <t>בתי מלון איזור ב</t>
  </si>
  <si>
    <t>בתי הארחה עד 4 חדרים</t>
  </si>
  <si>
    <t>בתי הארחה מעל 4 חדרים</t>
  </si>
  <si>
    <t>מלאכה</t>
  </si>
  <si>
    <t>אדמה חקלאית</t>
  </si>
  <si>
    <t xml:space="preserve">מבנה חקלאי </t>
  </si>
  <si>
    <t xml:space="preserve">קרקע תפוסה </t>
  </si>
  <si>
    <t>קרקע תפוסה למים ותקשורת</t>
  </si>
  <si>
    <t>קרקע תפוסה ע"י אחרים</t>
  </si>
  <si>
    <t>קרקע תפוסה לכריה</t>
  </si>
  <si>
    <t xml:space="preserve">קרקע תפוסה למתקני חשמל </t>
  </si>
  <si>
    <t>קרקע תפוסה בצפעל עתיר שטח</t>
  </si>
  <si>
    <t>קרקע תפוסה לעריכת ארועים</t>
  </si>
  <si>
    <t xml:space="preserve">קרקע תפוסה לבתי הארחה </t>
  </si>
  <si>
    <t>קרקע תפוסה דונם</t>
  </si>
  <si>
    <t>ק.תפוסה בתי מלון עד 5000 מ"ר</t>
  </si>
  <si>
    <t>ק.תפוסה בתי מלון מעל 5000 מ"ר</t>
  </si>
  <si>
    <t xml:space="preserve">מתקנים בטחוניים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</si>
</sst>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₪&quot;\ #,##0.00"/>
    <numFmt numFmtId="165" formatCode="&quot;₪&quot;\ #,##0"/>
  </numFmts>
  <fonts count="6" x14ac:knownFonts="1">
    <font>
      <sz val="11"/>
      <color theme="1"/>
      <name val="Arial"/>
      <family val="2"/>
      <charset val="177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  <charset val="177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3" fillId="0" borderId="0" xfId="0" applyFont="1"/>
    <xf numFmtId="164" fontId="3" fillId="2" borderId="0" xfId="0" applyNumberFormat="1" applyFont="1" applyFill="1"/>
    <xf numFmtId="164" fontId="0" fillId="0" borderId="3" xfId="0" applyNumberFormat="1" applyBorder="1"/>
    <xf numFmtId="2" fontId="0" fillId="0" borderId="0" xfId="0" applyNumberFormat="1"/>
    <xf numFmtId="2" fontId="0" fillId="0" borderId="0" xfId="0" applyNumberFormat="1" applyFill="1"/>
    <xf numFmtId="4" fontId="0" fillId="0" borderId="0" xfId="0" applyNumberFormat="1" applyFill="1" applyBorder="1"/>
    <xf numFmtId="164" fontId="0" fillId="0" borderId="0" xfId="0" applyNumberFormat="1"/>
    <xf numFmtId="0" fontId="4" fillId="0" borderId="0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4" fillId="0" borderId="0" xfId="0" applyFont="1" applyFill="1"/>
    <xf numFmtId="3" fontId="4" fillId="0" borderId="2" xfId="0" applyNumberFormat="1" applyFont="1" applyFill="1" applyBorder="1"/>
    <xf numFmtId="3" fontId="4" fillId="0" borderId="0" xfId="0" applyNumberFormat="1" applyFont="1" applyFill="1" applyBorder="1"/>
    <xf numFmtId="0" fontId="5" fillId="0" borderId="0" xfId="0" applyFont="1" applyFill="1"/>
    <xf numFmtId="0" fontId="5" fillId="0" borderId="1" xfId="0" applyFont="1" applyFill="1" applyBorder="1"/>
    <xf numFmtId="0" fontId="5" fillId="0" borderId="0" xfId="0" applyFont="1" applyFill="1" applyBorder="1"/>
    <xf numFmtId="0" fontId="5" fillId="0" borderId="2" xfId="0" applyFont="1" applyFill="1" applyBorder="1"/>
    <xf numFmtId="0" fontId="5" fillId="3" borderId="0" xfId="0" applyFont="1" applyFill="1" applyBorder="1"/>
    <xf numFmtId="0" fontId="4" fillId="3" borderId="0" xfId="0" applyFont="1" applyFill="1" applyBorder="1"/>
    <xf numFmtId="0" fontId="5" fillId="3" borderId="1" xfId="0" applyFont="1" applyFill="1" applyBorder="1"/>
    <xf numFmtId="0" fontId="4" fillId="3" borderId="1" xfId="0" applyFont="1" applyFill="1" applyBorder="1"/>
    <xf numFmtId="165" fontId="0" fillId="0" borderId="3" xfId="0" applyNumberFormat="1" applyBorder="1"/>
    <xf numFmtId="0" fontId="0" fillId="0" borderId="6" xfId="0" applyFill="1" applyBorder="1"/>
    <xf numFmtId="0" fontId="4" fillId="0" borderId="0" xfId="0" applyFont="1" applyFill="1" applyAlignment="1">
      <alignment horizontal="center"/>
    </xf>
    <xf numFmtId="0" fontId="5" fillId="3" borderId="2" xfId="0" applyFont="1" applyFill="1" applyBorder="1"/>
    <xf numFmtId="0" fontId="4" fillId="3" borderId="2" xfId="0" applyFont="1" applyFill="1" applyBorder="1"/>
    <xf numFmtId="0" fontId="0" fillId="3" borderId="0" xfId="0" applyFill="1" applyBorder="1"/>
    <xf numFmtId="0" fontId="0" fillId="3" borderId="1" xfId="0" applyFill="1" applyBorder="1"/>
    <xf numFmtId="0" fontId="0" fillId="3" borderId="0" xfId="0" applyFill="1"/>
    <xf numFmtId="165" fontId="0" fillId="0" borderId="0" xfId="0" applyNumberFormat="1"/>
    <xf numFmtId="0" fontId="4" fillId="4" borderId="0" xfId="0" applyFont="1" applyFill="1" applyBorder="1"/>
    <xf numFmtId="0" fontId="0" fillId="4" borderId="0" xfId="0" applyFill="1" applyBorder="1"/>
    <xf numFmtId="0" fontId="4" fillId="4" borderId="1" xfId="0" applyFont="1" applyFill="1" applyBorder="1"/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rightToLeft="1" workbookViewId="0">
      <selection activeCell="F7" sqref="F7"/>
    </sheetView>
  </sheetViews>
  <sheetFormatPr defaultRowHeight="13.8" x14ac:dyDescent="0.25"/>
  <sheetData>
    <row r="1" spans="1:2" x14ac:dyDescent="0.25">
      <c r="A1" t="s">
        <v>8</v>
      </c>
      <c r="B1" t="s">
        <v>9</v>
      </c>
    </row>
    <row r="2" spans="1:2" x14ac:dyDescent="0.25">
      <c r="A2" t="s">
        <v>5</v>
      </c>
      <c r="B2" t="s">
        <v>10</v>
      </c>
    </row>
    <row r="3" spans="1:2" x14ac:dyDescent="0.25">
      <c r="A3" t="s">
        <v>1</v>
      </c>
      <c r="B3" t="s">
        <v>11</v>
      </c>
    </row>
    <row r="4" spans="1:2" x14ac:dyDescent="0.25">
      <c r="A4">
        <v>320</v>
      </c>
      <c r="B4" t="s">
        <v>12</v>
      </c>
    </row>
    <row r="5" spans="1:2" x14ac:dyDescent="0.25">
      <c r="A5">
        <v>321</v>
      </c>
      <c r="B5" t="s">
        <v>13</v>
      </c>
    </row>
    <row r="6" spans="1:2" x14ac:dyDescent="0.25">
      <c r="A6">
        <v>307</v>
      </c>
      <c r="B6" t="s">
        <v>14</v>
      </c>
    </row>
    <row r="7" spans="1:2" x14ac:dyDescent="0.25">
      <c r="A7">
        <v>330</v>
      </c>
      <c r="B7" t="s">
        <v>15</v>
      </c>
    </row>
    <row r="8" spans="1:2" x14ac:dyDescent="0.25">
      <c r="A8" t="s">
        <v>2</v>
      </c>
      <c r="B8" t="s">
        <v>16</v>
      </c>
    </row>
    <row r="9" spans="1:2" x14ac:dyDescent="0.25">
      <c r="A9">
        <v>313</v>
      </c>
      <c r="B9" t="s">
        <v>17</v>
      </c>
    </row>
    <row r="10" spans="1:2" x14ac:dyDescent="0.25">
      <c r="A10">
        <v>314</v>
      </c>
      <c r="B10" t="s">
        <v>18</v>
      </c>
    </row>
    <row r="11" spans="1:2" x14ac:dyDescent="0.25">
      <c r="A11">
        <v>315</v>
      </c>
      <c r="B11" t="s">
        <v>19</v>
      </c>
    </row>
    <row r="12" spans="1:2" x14ac:dyDescent="0.25">
      <c r="A12">
        <v>316</v>
      </c>
      <c r="B12" t="s">
        <v>20</v>
      </c>
    </row>
    <row r="13" spans="1:2" x14ac:dyDescent="0.25">
      <c r="A13" t="s">
        <v>3</v>
      </c>
      <c r="B13" t="s">
        <v>21</v>
      </c>
    </row>
    <row r="14" spans="1:2" x14ac:dyDescent="0.25">
      <c r="A14">
        <v>600</v>
      </c>
      <c r="B14" t="s">
        <v>22</v>
      </c>
    </row>
    <row r="15" spans="1:2" x14ac:dyDescent="0.25">
      <c r="A15">
        <v>601</v>
      </c>
      <c r="B15" t="s">
        <v>23</v>
      </c>
    </row>
    <row r="16" spans="1:2" x14ac:dyDescent="0.25">
      <c r="A16">
        <v>700</v>
      </c>
      <c r="B16" t="s">
        <v>24</v>
      </c>
    </row>
    <row r="17" spans="1:2" x14ac:dyDescent="0.25">
      <c r="A17">
        <v>701</v>
      </c>
      <c r="B17" t="s">
        <v>25</v>
      </c>
    </row>
    <row r="18" spans="1:2" x14ac:dyDescent="0.25">
      <c r="A18">
        <v>702</v>
      </c>
      <c r="B18" t="s">
        <v>26</v>
      </c>
    </row>
    <row r="19" spans="1:2" x14ac:dyDescent="0.25">
      <c r="A19">
        <v>703</v>
      </c>
      <c r="B19" t="s">
        <v>27</v>
      </c>
    </row>
    <row r="20" spans="1:2" x14ac:dyDescent="0.25">
      <c r="A20">
        <v>704</v>
      </c>
      <c r="B20" t="s">
        <v>28</v>
      </c>
    </row>
    <row r="21" spans="1:2" x14ac:dyDescent="0.25">
      <c r="A21">
        <v>705</v>
      </c>
      <c r="B21" t="s">
        <v>29</v>
      </c>
    </row>
    <row r="22" spans="1:2" x14ac:dyDescent="0.25">
      <c r="A22">
        <v>706</v>
      </c>
      <c r="B22" t="s">
        <v>30</v>
      </c>
    </row>
    <row r="23" spans="1:2" x14ac:dyDescent="0.25">
      <c r="A23" t="s">
        <v>4</v>
      </c>
      <c r="B23" t="s">
        <v>31</v>
      </c>
    </row>
    <row r="24" spans="1:2" x14ac:dyDescent="0.25">
      <c r="A24">
        <v>708</v>
      </c>
      <c r="B24" t="s">
        <v>32</v>
      </c>
    </row>
    <row r="25" spans="1:2" x14ac:dyDescent="0.25">
      <c r="A25">
        <v>711</v>
      </c>
      <c r="B25" t="s">
        <v>33</v>
      </c>
    </row>
    <row r="26" spans="1:2" x14ac:dyDescent="0.25">
      <c r="A26">
        <v>712</v>
      </c>
      <c r="B26" t="s">
        <v>34</v>
      </c>
    </row>
    <row r="27" spans="1:2" x14ac:dyDescent="0.25">
      <c r="A27">
        <v>900</v>
      </c>
      <c r="B27" t="s">
        <v>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906"/>
  <sheetViews>
    <sheetView rightToLeft="1" tabSelected="1" workbookViewId="0">
      <pane ySplit="2" topLeftCell="A66" activePane="bottomLeft" state="frozen"/>
      <selection pane="bottomLeft" activeCell="AG837" sqref="AG837"/>
    </sheetView>
  </sheetViews>
  <sheetFormatPr defaultRowHeight="13.8" x14ac:dyDescent="0.25"/>
  <cols>
    <col min="1" max="1" width="12.3984375" customWidth="1"/>
    <col min="2" max="2" width="9.3984375" hidden="1" customWidth="1"/>
    <col min="3" max="6" width="9.09765625" hidden="1" customWidth="1"/>
    <col min="7" max="7" width="9.3984375" hidden="1" customWidth="1"/>
    <col min="8" max="10" width="9.09765625" hidden="1" customWidth="1"/>
    <col min="11" max="11" width="9.3984375" hidden="1" customWidth="1"/>
    <col min="12" max="14" width="9.09765625" hidden="1" customWidth="1"/>
    <col min="15" max="15" width="9.3984375" hidden="1" customWidth="1"/>
    <col min="16" max="21" width="9.09765625" hidden="1" customWidth="1"/>
    <col min="22" max="22" width="9.3984375" hidden="1" customWidth="1"/>
    <col min="23" max="23" width="9" hidden="1" customWidth="1"/>
    <col min="24" max="25" width="9.09765625" hidden="1" customWidth="1"/>
    <col min="26" max="26" width="15" hidden="1" customWidth="1"/>
    <col min="27" max="27" width="14.8984375" customWidth="1"/>
    <col min="28" max="28" width="7.8984375" customWidth="1"/>
    <col min="29" max="52" width="9" customWidth="1"/>
  </cols>
  <sheetData>
    <row r="1" spans="1:52" x14ac:dyDescent="0.25">
      <c r="A1" t="s">
        <v>0</v>
      </c>
      <c r="AA1" t="s">
        <v>6</v>
      </c>
    </row>
    <row r="2" spans="1:52" x14ac:dyDescent="0.25">
      <c r="A2" t="s">
        <v>5</v>
      </c>
      <c r="B2" t="s">
        <v>1</v>
      </c>
      <c r="C2">
        <v>320</v>
      </c>
      <c r="D2">
        <v>321</v>
      </c>
      <c r="E2">
        <v>307</v>
      </c>
      <c r="F2">
        <v>330</v>
      </c>
      <c r="G2" t="s">
        <v>2</v>
      </c>
      <c r="H2">
        <v>313</v>
      </c>
      <c r="I2">
        <v>314</v>
      </c>
      <c r="J2">
        <v>315</v>
      </c>
      <c r="K2">
        <v>316</v>
      </c>
      <c r="L2" t="s">
        <v>3</v>
      </c>
      <c r="M2">
        <v>600</v>
      </c>
      <c r="N2">
        <v>601</v>
      </c>
      <c r="O2">
        <v>700</v>
      </c>
      <c r="P2">
        <v>701</v>
      </c>
      <c r="Q2">
        <v>702</v>
      </c>
      <c r="R2">
        <v>703</v>
      </c>
      <c r="S2">
        <v>704</v>
      </c>
      <c r="T2">
        <v>705</v>
      </c>
      <c r="U2">
        <v>706</v>
      </c>
      <c r="V2" t="s">
        <v>4</v>
      </c>
      <c r="W2">
        <v>708</v>
      </c>
      <c r="X2">
        <v>711</v>
      </c>
      <c r="Y2">
        <v>712</v>
      </c>
      <c r="Z2">
        <v>900</v>
      </c>
      <c r="AA2" t="s">
        <v>5</v>
      </c>
      <c r="AB2" t="s">
        <v>1</v>
      </c>
      <c r="AC2">
        <v>320</v>
      </c>
      <c r="AD2">
        <v>321</v>
      </c>
      <c r="AE2">
        <v>307</v>
      </c>
      <c r="AF2">
        <v>330</v>
      </c>
      <c r="AG2" t="s">
        <v>2</v>
      </c>
      <c r="AH2">
        <v>313</v>
      </c>
      <c r="AI2">
        <v>314</v>
      </c>
      <c r="AJ2">
        <v>315</v>
      </c>
      <c r="AK2">
        <v>316</v>
      </c>
      <c r="AL2" t="s">
        <v>3</v>
      </c>
      <c r="AM2">
        <v>600</v>
      </c>
      <c r="AN2">
        <v>601</v>
      </c>
      <c r="AO2">
        <v>700</v>
      </c>
      <c r="AP2">
        <v>701</v>
      </c>
      <c r="AQ2">
        <v>702</v>
      </c>
      <c r="AR2">
        <v>703</v>
      </c>
      <c r="AS2">
        <v>704</v>
      </c>
      <c r="AT2">
        <v>705</v>
      </c>
      <c r="AU2">
        <v>706</v>
      </c>
      <c r="AV2" t="s">
        <v>4</v>
      </c>
      <c r="AW2">
        <v>708</v>
      </c>
      <c r="AX2">
        <v>711</v>
      </c>
      <c r="AY2">
        <v>712</v>
      </c>
      <c r="AZ2">
        <v>900</v>
      </c>
    </row>
    <row r="3" spans="1:52" s="18" customFormat="1" x14ac:dyDescent="0.25">
      <c r="L3" s="18">
        <v>96</v>
      </c>
      <c r="AL3" s="18">
        <v>106.78</v>
      </c>
      <c r="AO3" s="18">
        <v>118.56</v>
      </c>
    </row>
    <row r="4" spans="1:52" s="18" customFormat="1" x14ac:dyDescent="0.25">
      <c r="B4" s="18">
        <v>113</v>
      </c>
      <c r="AB4" s="18">
        <v>106.1</v>
      </c>
      <c r="AO4" s="18">
        <v>60.05</v>
      </c>
    </row>
    <row r="5" spans="1:52" s="18" customFormat="1" x14ac:dyDescent="0.25">
      <c r="L5" s="18">
        <v>113</v>
      </c>
      <c r="AB5" s="18">
        <v>230.21</v>
      </c>
    </row>
    <row r="6" spans="1:52" s="18" customFormat="1" x14ac:dyDescent="0.25">
      <c r="O6" s="18">
        <v>71</v>
      </c>
      <c r="AO6" s="18">
        <v>156.15</v>
      </c>
    </row>
    <row r="7" spans="1:52" s="18" customFormat="1" x14ac:dyDescent="0.25">
      <c r="J7" s="18">
        <v>113</v>
      </c>
      <c r="O7" s="18">
        <v>71</v>
      </c>
      <c r="AB7" s="18">
        <f>10.17+102.71</f>
        <v>112.88</v>
      </c>
      <c r="AO7" s="18">
        <v>60.05</v>
      </c>
    </row>
    <row r="8" spans="1:52" s="18" customFormat="1" x14ac:dyDescent="0.25">
      <c r="B8" s="18">
        <v>113</v>
      </c>
      <c r="O8" s="18">
        <v>71</v>
      </c>
      <c r="AB8" s="18">
        <v>16</v>
      </c>
      <c r="AG8" s="18">
        <v>96.88</v>
      </c>
      <c r="AO8" s="18">
        <v>71.25</v>
      </c>
    </row>
    <row r="9" spans="1:52" s="18" customFormat="1" x14ac:dyDescent="0.25">
      <c r="B9" s="18">
        <v>113</v>
      </c>
      <c r="O9" s="18">
        <v>26</v>
      </c>
      <c r="AB9" s="18">
        <v>120.47</v>
      </c>
      <c r="AO9" s="18">
        <v>63.65</v>
      </c>
    </row>
    <row r="10" spans="1:52" s="18" customFormat="1" x14ac:dyDescent="0.25">
      <c r="L10" s="18">
        <v>113</v>
      </c>
      <c r="O10" s="18">
        <v>71</v>
      </c>
      <c r="AB10" s="18">
        <v>7.77</v>
      </c>
      <c r="AL10" s="18">
        <v>105.11</v>
      </c>
      <c r="AO10" s="18">
        <v>71.25</v>
      </c>
    </row>
    <row r="11" spans="1:52" s="19" customFormat="1" ht="14.4" thickBot="1" x14ac:dyDescent="0.3">
      <c r="B11" s="19">
        <v>113</v>
      </c>
      <c r="O11" s="19">
        <v>71</v>
      </c>
      <c r="AL11" s="19">
        <v>112.88</v>
      </c>
      <c r="AO11" s="19">
        <v>71.25</v>
      </c>
    </row>
    <row r="12" spans="1:52" s="18" customFormat="1" x14ac:dyDescent="0.25">
      <c r="G12" s="18">
        <v>79</v>
      </c>
      <c r="O12" s="20">
        <v>62</v>
      </c>
      <c r="AB12" s="20">
        <v>6.3</v>
      </c>
      <c r="AL12" s="18">
        <v>63.63</v>
      </c>
      <c r="AO12" s="20">
        <v>62.72</v>
      </c>
    </row>
    <row r="13" spans="1:52" s="18" customFormat="1" x14ac:dyDescent="0.25">
      <c r="G13" s="18">
        <v>113</v>
      </c>
      <c r="O13" s="20">
        <v>53</v>
      </c>
      <c r="AB13" s="20">
        <v>12.25</v>
      </c>
      <c r="AL13" s="18">
        <v>100.63</v>
      </c>
      <c r="AO13" s="20">
        <v>52.5</v>
      </c>
    </row>
    <row r="14" spans="1:52" s="18" customFormat="1" x14ac:dyDescent="0.25">
      <c r="J14" s="18">
        <v>113</v>
      </c>
      <c r="AL14" s="18">
        <v>112.87</v>
      </c>
      <c r="AO14" s="20">
        <v>52.5</v>
      </c>
    </row>
    <row r="15" spans="1:52" s="18" customFormat="1" x14ac:dyDescent="0.25">
      <c r="B15" s="18">
        <v>113</v>
      </c>
      <c r="O15" s="18">
        <v>225</v>
      </c>
      <c r="AB15" s="18">
        <v>112.88</v>
      </c>
      <c r="AL15" s="18">
        <v>52.5</v>
      </c>
    </row>
    <row r="16" spans="1:52" s="18" customFormat="1" x14ac:dyDescent="0.25">
      <c r="J16" s="18">
        <v>496</v>
      </c>
      <c r="O16" s="18">
        <v>218</v>
      </c>
      <c r="AB16" s="18">
        <v>375.25</v>
      </c>
      <c r="AL16" s="18">
        <v>112.88</v>
      </c>
      <c r="AO16" s="18">
        <v>221</v>
      </c>
    </row>
    <row r="17" spans="1:48" s="18" customFormat="1" x14ac:dyDescent="0.25">
      <c r="G17" s="18">
        <v>248</v>
      </c>
      <c r="O17" s="18">
        <v>153</v>
      </c>
      <c r="AB17" s="18">
        <v>186.69</v>
      </c>
      <c r="AL17" s="18">
        <v>154.29</v>
      </c>
      <c r="AO17" s="18">
        <v>74.37</v>
      </c>
    </row>
    <row r="18" spans="1:48" s="18" customFormat="1" x14ac:dyDescent="0.25">
      <c r="G18" s="18">
        <v>128</v>
      </c>
      <c r="V18" s="18">
        <v>62</v>
      </c>
      <c r="AG18" s="18">
        <v>127.28</v>
      </c>
      <c r="AV18" s="18">
        <v>59.48</v>
      </c>
    </row>
    <row r="19" spans="1:48" s="18" customFormat="1" x14ac:dyDescent="0.25">
      <c r="B19" s="18">
        <v>128</v>
      </c>
      <c r="AB19" s="18">
        <v>238.55</v>
      </c>
      <c r="AO19" s="18">
        <v>134.94999999999999</v>
      </c>
    </row>
    <row r="20" spans="1:48" s="18" customFormat="1" x14ac:dyDescent="0.25">
      <c r="L20" s="18">
        <v>453</v>
      </c>
      <c r="AL20" s="18">
        <v>451.5</v>
      </c>
    </row>
    <row r="21" spans="1:48" s="18" customFormat="1" x14ac:dyDescent="0.25">
      <c r="O21" s="18">
        <v>680</v>
      </c>
      <c r="AO21" s="18">
        <v>295.5</v>
      </c>
    </row>
    <row r="22" spans="1:48" s="18" customFormat="1" x14ac:dyDescent="0.25">
      <c r="B22" s="18">
        <v>70</v>
      </c>
      <c r="AB22" s="18">
        <v>64.13</v>
      </c>
    </row>
    <row r="23" spans="1:48" s="18" customFormat="1" x14ac:dyDescent="0.25">
      <c r="B23" s="18">
        <v>40</v>
      </c>
      <c r="AB23" s="18">
        <v>48.75</v>
      </c>
      <c r="AO23" s="18">
        <v>75</v>
      </c>
    </row>
    <row r="24" spans="1:48" s="18" customFormat="1" x14ac:dyDescent="0.25">
      <c r="L24" s="18">
        <v>232</v>
      </c>
      <c r="O24" s="18">
        <v>182</v>
      </c>
      <c r="AB24" s="18">
        <v>258.55</v>
      </c>
      <c r="AO24" s="18">
        <v>184.5</v>
      </c>
    </row>
    <row r="25" spans="1:48" s="18" customFormat="1" x14ac:dyDescent="0.25">
      <c r="B25" s="18">
        <v>240</v>
      </c>
      <c r="AG25" s="18">
        <v>112.88</v>
      </c>
    </row>
    <row r="26" spans="1:48" s="18" customFormat="1" x14ac:dyDescent="0.25">
      <c r="G26" s="18">
        <v>163</v>
      </c>
      <c r="AG26" s="18">
        <v>112.88</v>
      </c>
    </row>
    <row r="27" spans="1:48" s="18" customFormat="1" x14ac:dyDescent="0.25">
      <c r="O27" s="18">
        <v>78</v>
      </c>
      <c r="AG27" s="18">
        <v>112.88</v>
      </c>
    </row>
    <row r="28" spans="1:48" s="18" customFormat="1" ht="13.5" customHeight="1" x14ac:dyDescent="0.25">
      <c r="B28" s="18">
        <v>119</v>
      </c>
      <c r="O28" s="18">
        <v>61</v>
      </c>
      <c r="AB28" s="18">
        <v>112.88</v>
      </c>
      <c r="AO28" s="18">
        <v>61.5</v>
      </c>
    </row>
    <row r="29" spans="1:48" s="19" customFormat="1" ht="14.4" thickBot="1" x14ac:dyDescent="0.3">
      <c r="L29" s="19">
        <v>119</v>
      </c>
      <c r="O29" s="19">
        <v>53</v>
      </c>
      <c r="AB29" s="19">
        <v>33.75</v>
      </c>
      <c r="AL29" s="19">
        <v>200.65</v>
      </c>
      <c r="AO29" s="19">
        <v>26.85</v>
      </c>
    </row>
    <row r="30" spans="1:48" s="18" customFormat="1" ht="12.75" customHeight="1" x14ac:dyDescent="0.25">
      <c r="L30" s="18">
        <v>151</v>
      </c>
      <c r="O30" s="20">
        <v>123</v>
      </c>
      <c r="AL30" s="18">
        <v>171</v>
      </c>
      <c r="AO30" s="18">
        <v>127.68</v>
      </c>
    </row>
    <row r="31" spans="1:48" s="18" customFormat="1" x14ac:dyDescent="0.25">
      <c r="A31" s="18">
        <v>33</v>
      </c>
      <c r="AA31" s="18">
        <v>61.42</v>
      </c>
      <c r="AG31" s="18">
        <v>65.66</v>
      </c>
      <c r="AO31" s="18">
        <v>400</v>
      </c>
    </row>
    <row r="32" spans="1:48" s="18" customFormat="1" x14ac:dyDescent="0.25">
      <c r="L32" s="18">
        <v>680</v>
      </c>
      <c r="O32" s="18">
        <v>513</v>
      </c>
      <c r="AB32" s="18">
        <v>81.069999999999993</v>
      </c>
      <c r="AL32" s="18">
        <v>596.17999999999995</v>
      </c>
      <c r="AO32" s="18">
        <v>522</v>
      </c>
    </row>
    <row r="33" spans="2:48" s="18" customFormat="1" x14ac:dyDescent="0.25">
      <c r="L33" s="18">
        <v>97</v>
      </c>
      <c r="O33" s="18">
        <v>65</v>
      </c>
      <c r="AJ33" s="18">
        <v>102.48</v>
      </c>
      <c r="AV33" s="18">
        <v>61.35</v>
      </c>
    </row>
    <row r="34" spans="2:48" s="18" customFormat="1" x14ac:dyDescent="0.25">
      <c r="L34" s="18">
        <v>97</v>
      </c>
      <c r="O34" s="18">
        <v>65</v>
      </c>
      <c r="AG34" s="18">
        <v>199.64</v>
      </c>
      <c r="AO34" s="18">
        <v>140.76</v>
      </c>
    </row>
    <row r="35" spans="2:48" s="18" customFormat="1" x14ac:dyDescent="0.25">
      <c r="G35" s="18">
        <v>96</v>
      </c>
      <c r="O35" s="18">
        <v>65</v>
      </c>
      <c r="AG35" s="18">
        <v>94.5</v>
      </c>
      <c r="AO35" s="18">
        <v>75.75</v>
      </c>
    </row>
    <row r="36" spans="2:48" s="18" customFormat="1" x14ac:dyDescent="0.25">
      <c r="G36" s="18">
        <v>194</v>
      </c>
      <c r="AA36" s="18">
        <v>81.150000000000006</v>
      </c>
      <c r="AB36" s="18">
        <v>176.03</v>
      </c>
    </row>
    <row r="37" spans="2:48" s="19" customFormat="1" ht="14.4" thickBot="1" x14ac:dyDescent="0.3">
      <c r="O37" s="19">
        <v>130</v>
      </c>
      <c r="AO37" s="19">
        <v>151.5</v>
      </c>
    </row>
    <row r="38" spans="2:48" s="18" customFormat="1" x14ac:dyDescent="0.25">
      <c r="B38" s="18">
        <v>233</v>
      </c>
      <c r="AB38" s="18">
        <v>192.31</v>
      </c>
      <c r="AO38" s="20">
        <v>401.45</v>
      </c>
    </row>
    <row r="39" spans="2:48" s="18" customFormat="1" x14ac:dyDescent="0.25">
      <c r="E39" s="18">
        <v>153</v>
      </c>
      <c r="O39" s="18">
        <v>168</v>
      </c>
      <c r="AB39" s="18">
        <v>96.24</v>
      </c>
      <c r="AE39" s="18">
        <v>117.92</v>
      </c>
      <c r="AO39" s="20">
        <v>521.41</v>
      </c>
    </row>
    <row r="40" spans="2:48" s="18" customFormat="1" x14ac:dyDescent="0.25">
      <c r="B40" s="18">
        <v>738</v>
      </c>
      <c r="O40" s="18">
        <v>2127</v>
      </c>
      <c r="AB40" s="18">
        <v>692.6</v>
      </c>
      <c r="AO40" s="20">
        <v>2056</v>
      </c>
    </row>
    <row r="41" spans="2:48" s="18" customFormat="1" x14ac:dyDescent="0.25">
      <c r="B41" s="18">
        <v>74</v>
      </c>
      <c r="AJ41" s="18">
        <v>105.74</v>
      </c>
      <c r="AV41" s="18">
        <v>28.5</v>
      </c>
    </row>
    <row r="42" spans="2:48" s="19" customFormat="1" ht="14.4" thickBot="1" x14ac:dyDescent="0.3">
      <c r="B42" s="19">
        <v>148</v>
      </c>
      <c r="O42" s="19">
        <v>68</v>
      </c>
      <c r="AB42" s="19">
        <v>191.95</v>
      </c>
      <c r="AJ42" s="19">
        <v>142.94999999999999</v>
      </c>
      <c r="AO42" s="19">
        <v>132.6</v>
      </c>
    </row>
    <row r="43" spans="2:48" s="18" customFormat="1" x14ac:dyDescent="0.25">
      <c r="G43" s="18">
        <v>565</v>
      </c>
      <c r="AB43" s="20">
        <v>316.05</v>
      </c>
      <c r="AG43" s="18">
        <v>273.94</v>
      </c>
    </row>
    <row r="44" spans="2:48" s="18" customFormat="1" x14ac:dyDescent="0.25">
      <c r="O44" s="18">
        <v>352</v>
      </c>
      <c r="AO44" s="18">
        <v>345</v>
      </c>
    </row>
    <row r="45" spans="2:48" s="18" customFormat="1" x14ac:dyDescent="0.25">
      <c r="L45" s="18">
        <v>1179</v>
      </c>
      <c r="O45" s="18">
        <v>2401</v>
      </c>
      <c r="AB45" s="18">
        <v>21.2</v>
      </c>
      <c r="AL45" s="18">
        <v>1219.54</v>
      </c>
    </row>
    <row r="46" spans="2:48" s="18" customFormat="1" x14ac:dyDescent="0.25">
      <c r="G46" s="18">
        <v>117</v>
      </c>
      <c r="AL46" s="18">
        <v>112.88</v>
      </c>
      <c r="AO46" s="18">
        <v>73.13</v>
      </c>
    </row>
    <row r="47" spans="2:48" s="18" customFormat="1" x14ac:dyDescent="0.25">
      <c r="B47" s="18">
        <v>454</v>
      </c>
      <c r="G47" s="18">
        <v>565</v>
      </c>
      <c r="O47" s="18">
        <v>5680</v>
      </c>
      <c r="AA47" s="18">
        <v>28.34</v>
      </c>
      <c r="AB47" s="18">
        <v>1356.7</v>
      </c>
      <c r="AO47" s="18">
        <v>4490.9799999999996</v>
      </c>
    </row>
    <row r="48" spans="2:48" s="18" customFormat="1" x14ac:dyDescent="0.25">
      <c r="O48" s="18">
        <v>5000</v>
      </c>
      <c r="AG48" s="18">
        <v>2839.04</v>
      </c>
      <c r="AO48" s="18">
        <v>20000.21</v>
      </c>
    </row>
    <row r="49" spans="2:48" s="18" customFormat="1" x14ac:dyDescent="0.25">
      <c r="B49" s="18">
        <v>167</v>
      </c>
      <c r="O49" s="18">
        <v>65</v>
      </c>
      <c r="AA49" s="18">
        <v>125.25</v>
      </c>
      <c r="AB49" s="18">
        <v>50.25</v>
      </c>
      <c r="AO49" s="18">
        <v>65.63</v>
      </c>
    </row>
    <row r="50" spans="2:48" s="18" customFormat="1" x14ac:dyDescent="0.25">
      <c r="G50" s="18">
        <v>190</v>
      </c>
      <c r="O50" s="18">
        <v>65</v>
      </c>
      <c r="AA50" s="18">
        <v>112.88</v>
      </c>
      <c r="AO50" s="18">
        <v>65.63</v>
      </c>
    </row>
    <row r="51" spans="2:48" s="19" customFormat="1" ht="14.4" thickBot="1" x14ac:dyDescent="0.3">
      <c r="B51" s="19">
        <v>113</v>
      </c>
      <c r="G51" s="19">
        <v>338</v>
      </c>
      <c r="O51" s="19">
        <v>261</v>
      </c>
      <c r="AA51" s="19">
        <v>112.88</v>
      </c>
      <c r="AB51" s="19">
        <v>112.88</v>
      </c>
      <c r="AG51" s="19">
        <v>225.75</v>
      </c>
      <c r="AO51" s="19">
        <v>262.5</v>
      </c>
    </row>
    <row r="52" spans="2:48" s="18" customFormat="1" x14ac:dyDescent="0.25">
      <c r="J52" s="18">
        <v>387</v>
      </c>
      <c r="AK52" s="18">
        <v>706.89</v>
      </c>
      <c r="AV52" s="18">
        <v>507.36</v>
      </c>
    </row>
    <row r="53" spans="2:48" s="18" customFormat="1" x14ac:dyDescent="0.25">
      <c r="B53" s="18">
        <v>120</v>
      </c>
      <c r="O53" s="18">
        <v>54</v>
      </c>
      <c r="AB53" s="18">
        <v>133.88</v>
      </c>
      <c r="AO53" s="18">
        <v>51</v>
      </c>
    </row>
    <row r="54" spans="2:48" s="18" customFormat="1" x14ac:dyDescent="0.25">
      <c r="E54" s="18">
        <v>208</v>
      </c>
      <c r="O54" s="18">
        <v>4544</v>
      </c>
      <c r="AB54" s="18">
        <v>174.56</v>
      </c>
      <c r="AE54" s="18">
        <v>433.5</v>
      </c>
      <c r="AL54" s="18">
        <f>4309/3</f>
        <v>1436.3333333333333</v>
      </c>
      <c r="AO54" s="18">
        <v>4309.59</v>
      </c>
    </row>
    <row r="55" spans="2:48" s="19" customFormat="1" ht="14.4" thickBot="1" x14ac:dyDescent="0.3">
      <c r="B55" s="19">
        <v>248</v>
      </c>
      <c r="AB55" s="19">
        <v>338.49</v>
      </c>
      <c r="AL55" s="19">
        <f>AL54*2</f>
        <v>2872.6666666666665</v>
      </c>
    </row>
    <row r="56" spans="2:48" s="19" customFormat="1" ht="14.4" thickBot="1" x14ac:dyDescent="0.3">
      <c r="G56" s="19">
        <v>2692</v>
      </c>
      <c r="O56" s="19">
        <v>18214</v>
      </c>
      <c r="AB56" s="19">
        <v>102.6</v>
      </c>
      <c r="AG56" s="19">
        <v>2667.53</v>
      </c>
    </row>
    <row r="57" spans="2:48" s="18" customFormat="1" x14ac:dyDescent="0.25">
      <c r="G57" s="18">
        <v>1510</v>
      </c>
      <c r="AG57" s="18">
        <v>685.4</v>
      </c>
    </row>
    <row r="58" spans="2:48" s="18" customFormat="1" x14ac:dyDescent="0.25">
      <c r="O58" s="18">
        <v>9987</v>
      </c>
      <c r="AB58" s="18">
        <v>182.86</v>
      </c>
      <c r="AL58" s="18">
        <v>924.79</v>
      </c>
    </row>
    <row r="59" spans="2:48" s="18" customFormat="1" x14ac:dyDescent="0.25">
      <c r="G59" s="18">
        <v>300</v>
      </c>
      <c r="AG59" s="18">
        <v>324</v>
      </c>
    </row>
    <row r="60" spans="2:48" s="19" customFormat="1" ht="14.4" thickBot="1" x14ac:dyDescent="0.3">
      <c r="L60" s="19">
        <v>2023</v>
      </c>
      <c r="AG60" s="19" t="s">
        <v>7</v>
      </c>
      <c r="AL60" s="19">
        <v>1564</v>
      </c>
    </row>
    <row r="61" spans="2:48" s="18" customFormat="1" x14ac:dyDescent="0.25">
      <c r="G61" s="20">
        <v>32</v>
      </c>
      <c r="O61" s="18">
        <v>3451</v>
      </c>
      <c r="AG61" s="20">
        <v>31.85</v>
      </c>
      <c r="AO61" s="18">
        <v>11747.97</v>
      </c>
    </row>
    <row r="62" spans="2:48" s="18" customFormat="1" x14ac:dyDescent="0.25">
      <c r="G62" s="20">
        <v>2634</v>
      </c>
      <c r="AB62" s="18">
        <v>233.42</v>
      </c>
      <c r="AG62" s="20">
        <v>3933.94</v>
      </c>
    </row>
    <row r="63" spans="2:48" s="18" customFormat="1" x14ac:dyDescent="0.25">
      <c r="O63" s="18">
        <v>7209</v>
      </c>
      <c r="AO63" s="18">
        <v>7148.27</v>
      </c>
    </row>
    <row r="64" spans="2:48" s="19" customFormat="1" ht="14.4" thickBot="1" x14ac:dyDescent="0.3">
      <c r="G64" s="19">
        <v>1689</v>
      </c>
      <c r="AG64" s="19">
        <v>474.33</v>
      </c>
    </row>
    <row r="65" spans="1:48" s="18" customFormat="1" x14ac:dyDescent="0.25">
      <c r="B65" s="18">
        <v>79</v>
      </c>
      <c r="O65" s="18">
        <v>62</v>
      </c>
      <c r="AB65" s="18">
        <v>112.59</v>
      </c>
      <c r="AO65" s="18">
        <v>51.55</v>
      </c>
    </row>
    <row r="66" spans="1:48" s="18" customFormat="1" x14ac:dyDescent="0.25">
      <c r="B66" s="18">
        <v>79</v>
      </c>
      <c r="O66" s="18">
        <v>62</v>
      </c>
      <c r="AA66" s="18">
        <v>76.760000000000005</v>
      </c>
      <c r="AO66" s="18">
        <v>50.35</v>
      </c>
    </row>
    <row r="67" spans="1:48" s="18" customFormat="1" x14ac:dyDescent="0.25">
      <c r="A67" s="18">
        <v>150</v>
      </c>
      <c r="J67" s="18">
        <v>150</v>
      </c>
      <c r="AA67" s="18">
        <v>150</v>
      </c>
      <c r="AK67" s="18">
        <v>150</v>
      </c>
    </row>
    <row r="68" spans="1:48" s="19" customFormat="1" ht="14.4" thickBot="1" x14ac:dyDescent="0.3">
      <c r="G68" s="19">
        <v>292</v>
      </c>
      <c r="AG68" s="19">
        <v>291.83999999999997</v>
      </c>
      <c r="AO68" s="19">
        <v>216.6</v>
      </c>
    </row>
    <row r="69" spans="1:48" s="18" customFormat="1" x14ac:dyDescent="0.25">
      <c r="H69" s="18">
        <v>1338</v>
      </c>
      <c r="AH69" s="18">
        <v>1566.24</v>
      </c>
      <c r="AV69" s="18">
        <v>14.88</v>
      </c>
    </row>
    <row r="70" spans="1:48" s="18" customFormat="1" x14ac:dyDescent="0.25">
      <c r="B70" s="18">
        <v>62.27</v>
      </c>
      <c r="AB70" s="18">
        <f>58.62+5.94</f>
        <v>64.56</v>
      </c>
    </row>
    <row r="71" spans="1:48" s="18" customFormat="1" x14ac:dyDescent="0.25">
      <c r="B71" s="18">
        <v>20</v>
      </c>
      <c r="AB71" s="18">
        <v>20.68</v>
      </c>
    </row>
    <row r="72" spans="1:48" s="18" customFormat="1" x14ac:dyDescent="0.25">
      <c r="B72" s="18">
        <v>29</v>
      </c>
      <c r="AB72" s="18">
        <v>28.8</v>
      </c>
    </row>
    <row r="73" spans="1:48" s="18" customFormat="1" x14ac:dyDescent="0.25">
      <c r="B73" s="18">
        <v>245</v>
      </c>
      <c r="AB73" s="18">
        <v>245</v>
      </c>
    </row>
    <row r="74" spans="1:48" s="18" customFormat="1" x14ac:dyDescent="0.25">
      <c r="B74" s="18">
        <v>807</v>
      </c>
      <c r="AB74" s="18">
        <v>649.48</v>
      </c>
    </row>
    <row r="75" spans="1:48" s="19" customFormat="1" ht="14.4" thickBot="1" x14ac:dyDescent="0.3">
      <c r="O75" s="19">
        <v>15606</v>
      </c>
      <c r="AO75" s="19">
        <v>3500</v>
      </c>
    </row>
    <row r="76" spans="1:48" s="18" customFormat="1" x14ac:dyDescent="0.25">
      <c r="K76" s="18">
        <v>2604</v>
      </c>
      <c r="AB76" s="20"/>
      <c r="AK76" s="18">
        <f>1920.56+37.2</f>
        <v>1957.76</v>
      </c>
    </row>
    <row r="77" spans="1:48" s="18" customFormat="1" x14ac:dyDescent="0.25">
      <c r="V77" s="18">
        <v>4155</v>
      </c>
      <c r="AV77" s="18">
        <v>4560.03</v>
      </c>
    </row>
    <row r="78" spans="1:48" s="19" customFormat="1" ht="14.4" thickBot="1" x14ac:dyDescent="0.3">
      <c r="K78" s="19">
        <v>80</v>
      </c>
      <c r="AK78" s="19">
        <v>799.72</v>
      </c>
    </row>
    <row r="79" spans="1:48" s="18" customFormat="1" x14ac:dyDescent="0.25"/>
    <row r="80" spans="1:48" s="19" customFormat="1" ht="14.4" thickBot="1" x14ac:dyDescent="0.3"/>
    <row r="81" spans="1:52" s="18" customFormat="1" x14ac:dyDescent="0.25">
      <c r="B81" s="28"/>
      <c r="E81" s="28"/>
      <c r="F81" s="20"/>
      <c r="G81" s="20"/>
      <c r="H81" s="20"/>
      <c r="I81" s="20"/>
      <c r="J81" s="20"/>
      <c r="K81" s="20"/>
      <c r="L81" s="20">
        <v>317</v>
      </c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>
        <v>206</v>
      </c>
      <c r="AB81" s="20"/>
      <c r="AC81" s="20"/>
      <c r="AD81" s="20"/>
      <c r="AE81" s="20"/>
      <c r="AF81" s="20"/>
      <c r="AG81" s="20"/>
      <c r="AH81" s="20"/>
      <c r="AI81" s="20"/>
      <c r="AJ81" s="20">
        <v>185.12</v>
      </c>
      <c r="AK81" s="20"/>
      <c r="AL81" s="20"/>
      <c r="AM81" s="20">
        <v>20000</v>
      </c>
      <c r="AN81" s="20">
        <v>299.72000000000003</v>
      </c>
      <c r="AO81" s="20"/>
      <c r="AP81" s="20"/>
      <c r="AQ81" s="20"/>
      <c r="AR81" s="20"/>
      <c r="AS81" s="20"/>
      <c r="AT81" s="20"/>
      <c r="AU81" s="20"/>
      <c r="AV81" s="20">
        <v>278.95</v>
      </c>
      <c r="AW81" s="20"/>
      <c r="AX81" s="20"/>
      <c r="AY81" s="20"/>
      <c r="AZ81" s="20"/>
    </row>
    <row r="82" spans="1:52" s="18" customFormat="1" x14ac:dyDescent="0.25">
      <c r="B82" s="28"/>
      <c r="E82" s="28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>
        <v>3.07</v>
      </c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</row>
    <row r="83" spans="1:52" s="18" customFormat="1" x14ac:dyDescent="0.25">
      <c r="A83" s="18">
        <v>221</v>
      </c>
      <c r="M83" s="18">
        <v>6901</v>
      </c>
      <c r="N83" s="18">
        <v>335</v>
      </c>
      <c r="AA83" s="18">
        <v>293.77</v>
      </c>
      <c r="AJ83" s="18">
        <v>145.78</v>
      </c>
      <c r="AM83" s="18">
        <v>20000</v>
      </c>
      <c r="AN83" s="18">
        <v>244.74</v>
      </c>
      <c r="AV83" s="18">
        <v>367.78</v>
      </c>
    </row>
    <row r="84" spans="1:52" s="18" customFormat="1" x14ac:dyDescent="0.25"/>
    <row r="85" spans="1:52" s="19" customFormat="1" ht="14.4" thickBot="1" x14ac:dyDescent="0.3">
      <c r="A85" s="19">
        <v>168</v>
      </c>
      <c r="H85" s="19">
        <v>343</v>
      </c>
      <c r="V85" s="19">
        <v>101</v>
      </c>
      <c r="AK85" s="19">
        <v>505.21</v>
      </c>
    </row>
    <row r="86" spans="1:52" s="18" customFormat="1" x14ac:dyDescent="0.25">
      <c r="K86" s="18">
        <v>96</v>
      </c>
      <c r="AA86" s="18">
        <v>147.28</v>
      </c>
      <c r="AG86" s="18">
        <v>95.78</v>
      </c>
      <c r="AO86" s="18">
        <v>47.72</v>
      </c>
    </row>
    <row r="87" spans="1:52" s="18" customFormat="1" x14ac:dyDescent="0.25">
      <c r="A87" s="18">
        <v>119</v>
      </c>
      <c r="V87" s="18">
        <v>65</v>
      </c>
      <c r="AA87" s="18">
        <f>232.5*3</f>
        <v>697.5</v>
      </c>
    </row>
    <row r="88" spans="1:52" s="18" customFormat="1" x14ac:dyDescent="0.25">
      <c r="B88" s="18">
        <v>449</v>
      </c>
      <c r="AB88" s="18">
        <v>232.9</v>
      </c>
      <c r="AO88" s="18">
        <v>257.64999999999998</v>
      </c>
    </row>
    <row r="89" spans="1:52" s="18" customFormat="1" x14ac:dyDescent="0.25">
      <c r="B89" s="18">
        <v>43</v>
      </c>
      <c r="AB89" s="18">
        <v>42.02</v>
      </c>
    </row>
    <row r="90" spans="1:52" s="19" customFormat="1" ht="14.4" thickBot="1" x14ac:dyDescent="0.3">
      <c r="A90" s="19">
        <v>19</v>
      </c>
      <c r="H90" s="19">
        <v>205</v>
      </c>
      <c r="O90" s="19">
        <v>846</v>
      </c>
      <c r="AK90" s="19">
        <v>388.61</v>
      </c>
      <c r="AO90" s="19">
        <v>788.95</v>
      </c>
    </row>
    <row r="91" spans="1:52" s="18" customFormat="1" x14ac:dyDescent="0.25">
      <c r="B91" s="18">
        <v>57</v>
      </c>
      <c r="AB91" s="18">
        <f>58.62+5.94</f>
        <v>64.56</v>
      </c>
    </row>
    <row r="92" spans="1:52" s="18" customFormat="1" x14ac:dyDescent="0.25">
      <c r="B92" s="18">
        <v>34</v>
      </c>
      <c r="AB92" s="18">
        <v>31.2</v>
      </c>
    </row>
    <row r="93" spans="1:52" s="18" customFormat="1" x14ac:dyDescent="0.25">
      <c r="B93" s="18">
        <v>1117</v>
      </c>
      <c r="AB93" s="18">
        <f>1462.03+146.31</f>
        <v>1608.34</v>
      </c>
    </row>
    <row r="94" spans="1:52" s="18" customFormat="1" x14ac:dyDescent="0.25">
      <c r="B94" s="18">
        <v>160</v>
      </c>
      <c r="AB94" s="18">
        <v>158.5</v>
      </c>
    </row>
    <row r="95" spans="1:52" s="18" customFormat="1" x14ac:dyDescent="0.25">
      <c r="B95" s="18">
        <v>58</v>
      </c>
      <c r="AB95" s="18">
        <f>59.36+6</f>
        <v>65.36</v>
      </c>
    </row>
    <row r="96" spans="1:52" s="18" customFormat="1" x14ac:dyDescent="0.25">
      <c r="B96" s="18">
        <v>27</v>
      </c>
      <c r="AB96" s="18">
        <f>27.38+2.47</f>
        <v>29.849999999999998</v>
      </c>
    </row>
    <row r="97" spans="2:30" s="18" customFormat="1" x14ac:dyDescent="0.25">
      <c r="B97" s="18">
        <v>29</v>
      </c>
      <c r="AB97" s="18">
        <f>28.12+2.54</f>
        <v>30.66</v>
      </c>
    </row>
    <row r="98" spans="2:30" s="18" customFormat="1" x14ac:dyDescent="0.25">
      <c r="B98" s="18">
        <v>100</v>
      </c>
      <c r="AB98" s="18">
        <f>102.53+9.26</f>
        <v>111.79</v>
      </c>
    </row>
    <row r="99" spans="2:30" s="18" customFormat="1" x14ac:dyDescent="0.25">
      <c r="B99" s="18">
        <v>24</v>
      </c>
      <c r="AB99" s="18">
        <f>24.98+2.26</f>
        <v>27.240000000000002</v>
      </c>
    </row>
    <row r="100" spans="2:30" s="18" customFormat="1" x14ac:dyDescent="0.25">
      <c r="G100" s="18">
        <v>28</v>
      </c>
      <c r="AB100" s="18">
        <f>30.61+2.76</f>
        <v>33.369999999999997</v>
      </c>
    </row>
    <row r="101" spans="2:30" s="18" customFormat="1" x14ac:dyDescent="0.25">
      <c r="B101" s="18">
        <v>29</v>
      </c>
      <c r="AB101" s="18">
        <f>30.61+2.76</f>
        <v>33.369999999999997</v>
      </c>
    </row>
    <row r="102" spans="2:30" s="18" customFormat="1" x14ac:dyDescent="0.25">
      <c r="B102" s="18">
        <v>31</v>
      </c>
      <c r="AB102" s="18">
        <f>24.98+2.26</f>
        <v>27.240000000000002</v>
      </c>
    </row>
    <row r="103" spans="2:30" s="18" customFormat="1" x14ac:dyDescent="0.25">
      <c r="G103" s="18">
        <v>84</v>
      </c>
      <c r="AB103" s="18">
        <f>83.47+7.54</f>
        <v>91.01</v>
      </c>
    </row>
    <row r="104" spans="2:30" s="18" customFormat="1" x14ac:dyDescent="0.25">
      <c r="G104" s="18">
        <v>563</v>
      </c>
      <c r="AB104" s="18">
        <f>560.24+50.58</f>
        <v>610.82000000000005</v>
      </c>
    </row>
    <row r="105" spans="2:30" s="18" customFormat="1" x14ac:dyDescent="0.25">
      <c r="G105" s="18">
        <v>58</v>
      </c>
      <c r="AB105" s="18">
        <f>58.58+5.29</f>
        <v>63.87</v>
      </c>
    </row>
    <row r="106" spans="2:30" s="18" customFormat="1" x14ac:dyDescent="0.25">
      <c r="G106" s="18">
        <v>45</v>
      </c>
      <c r="AB106" s="18">
        <f>66.32+5.99</f>
        <v>72.309999999999988</v>
      </c>
    </row>
    <row r="107" spans="2:30" s="18" customFormat="1" x14ac:dyDescent="0.25">
      <c r="B107" s="18">
        <v>43</v>
      </c>
      <c r="AB107" s="18">
        <v>51.8</v>
      </c>
    </row>
    <row r="108" spans="2:30" s="18" customFormat="1" x14ac:dyDescent="0.25">
      <c r="B108" s="18">
        <v>85</v>
      </c>
      <c r="AB108" s="18">
        <v>73.650000000000006</v>
      </c>
    </row>
    <row r="109" spans="2:30" s="18" customFormat="1" x14ac:dyDescent="0.25">
      <c r="B109" s="18">
        <v>86</v>
      </c>
      <c r="AB109" s="18">
        <v>119.96</v>
      </c>
    </row>
    <row r="110" spans="2:30" s="18" customFormat="1" x14ac:dyDescent="0.25">
      <c r="B110" s="18">
        <v>29</v>
      </c>
      <c r="AB110" s="18">
        <v>66.540000000000006</v>
      </c>
    </row>
    <row r="111" spans="2:30" s="18" customFormat="1" x14ac:dyDescent="0.25">
      <c r="B111" s="18">
        <v>21</v>
      </c>
      <c r="AB111" s="18">
        <v>58.54</v>
      </c>
    </row>
    <row r="112" spans="2:30" s="18" customFormat="1" x14ac:dyDescent="0.25">
      <c r="D112" s="18">
        <v>130</v>
      </c>
      <c r="AD112" s="18">
        <f>127.39+55</f>
        <v>182.39</v>
      </c>
    </row>
    <row r="113" spans="1:42" s="18" customFormat="1" x14ac:dyDescent="0.25">
      <c r="B113" s="18">
        <v>118</v>
      </c>
      <c r="AB113" s="18">
        <f>118.83+4.32</f>
        <v>123.15</v>
      </c>
    </row>
    <row r="114" spans="1:42" s="19" customFormat="1" ht="14.4" thickBot="1" x14ac:dyDescent="0.3">
      <c r="B114" s="19">
        <v>54</v>
      </c>
    </row>
    <row r="115" spans="1:42" s="18" customFormat="1" x14ac:dyDescent="0.25">
      <c r="B115" s="20">
        <v>19</v>
      </c>
      <c r="AB115" s="18">
        <v>18.72</v>
      </c>
      <c r="AO115" s="18">
        <v>12.96</v>
      </c>
    </row>
    <row r="116" spans="1:42" s="18" customFormat="1" x14ac:dyDescent="0.25">
      <c r="B116" s="20">
        <v>32</v>
      </c>
      <c r="AB116" s="18">
        <v>32.4</v>
      </c>
      <c r="AO116" s="18">
        <f>14.04+12.96</f>
        <v>27</v>
      </c>
    </row>
    <row r="117" spans="1:42" s="18" customFormat="1" x14ac:dyDescent="0.25">
      <c r="A117" s="18">
        <v>61</v>
      </c>
      <c r="J117" s="18">
        <v>42</v>
      </c>
      <c r="AA117" s="18">
        <v>73.47</v>
      </c>
      <c r="AJ117" s="18">
        <v>34.96</v>
      </c>
    </row>
    <row r="118" spans="1:42" s="18" customFormat="1" x14ac:dyDescent="0.25">
      <c r="A118" s="18">
        <v>61</v>
      </c>
      <c r="J118" s="18">
        <v>42</v>
      </c>
      <c r="AA118" s="18">
        <v>73.47</v>
      </c>
      <c r="AJ118" s="18">
        <v>34.96</v>
      </c>
    </row>
    <row r="119" spans="1:42" s="18" customFormat="1" x14ac:dyDescent="0.25">
      <c r="B119" s="18">
        <v>36</v>
      </c>
      <c r="AC119" s="18">
        <v>45.71</v>
      </c>
    </row>
    <row r="120" spans="1:42" s="18" customFormat="1" x14ac:dyDescent="0.25">
      <c r="P120" s="18">
        <v>201</v>
      </c>
      <c r="AP120" s="18">
        <v>203.79</v>
      </c>
    </row>
    <row r="121" spans="1:42" s="18" customFormat="1" x14ac:dyDescent="0.25">
      <c r="F121" s="18">
        <v>159</v>
      </c>
      <c r="AF121" s="18">
        <v>200.91</v>
      </c>
    </row>
    <row r="122" spans="1:42" s="18" customFormat="1" x14ac:dyDescent="0.25">
      <c r="F122" s="18">
        <v>41</v>
      </c>
      <c r="AF122" s="18">
        <v>40</v>
      </c>
    </row>
    <row r="123" spans="1:42" s="18" customFormat="1" x14ac:dyDescent="0.25">
      <c r="B123" s="18">
        <v>40</v>
      </c>
      <c r="AB123" s="18">
        <v>18.39</v>
      </c>
      <c r="AO123" s="18">
        <f>14.04+12.96</f>
        <v>27</v>
      </c>
    </row>
    <row r="124" spans="1:42" s="18" customFormat="1" x14ac:dyDescent="0.25">
      <c r="B124" s="18">
        <v>40</v>
      </c>
      <c r="AB124" s="18">
        <v>23.76</v>
      </c>
      <c r="AO124" s="18">
        <f>14.04+12.96</f>
        <v>27</v>
      </c>
    </row>
    <row r="125" spans="1:42" s="19" customFormat="1" ht="14.4" thickBot="1" x14ac:dyDescent="0.3">
      <c r="B125" s="19">
        <v>108</v>
      </c>
      <c r="AB125" s="19">
        <v>55.53</v>
      </c>
      <c r="AO125" s="19">
        <f>14.04+25.56</f>
        <v>39.599999999999994</v>
      </c>
    </row>
    <row r="126" spans="1:42" s="18" customFormat="1" x14ac:dyDescent="0.25">
      <c r="B126" s="20">
        <v>495</v>
      </c>
      <c r="AC126" s="18">
        <v>596.30999999999995</v>
      </c>
    </row>
    <row r="127" spans="1:42" s="18" customFormat="1" x14ac:dyDescent="0.25">
      <c r="P127" s="18">
        <v>2281</v>
      </c>
      <c r="AP127" s="18">
        <v>2043.13</v>
      </c>
    </row>
    <row r="128" spans="1:42" s="18" customFormat="1" x14ac:dyDescent="0.25">
      <c r="B128" s="18">
        <v>179</v>
      </c>
      <c r="AC128" s="18">
        <v>69.63</v>
      </c>
    </row>
    <row r="129" spans="2:42" s="18" customFormat="1" x14ac:dyDescent="0.25">
      <c r="P129" s="18">
        <v>984</v>
      </c>
      <c r="AP129" s="18">
        <v>965.59</v>
      </c>
    </row>
    <row r="130" spans="2:42" s="18" customFormat="1" x14ac:dyDescent="0.25">
      <c r="B130" s="18">
        <v>47</v>
      </c>
      <c r="AC130" s="18">
        <v>45.02</v>
      </c>
    </row>
    <row r="131" spans="2:42" s="19" customFormat="1" ht="14.4" thickBot="1" x14ac:dyDescent="0.3">
      <c r="P131" s="19">
        <v>323</v>
      </c>
      <c r="AP131" s="19">
        <v>371.5</v>
      </c>
    </row>
    <row r="132" spans="2:42" s="21" customFormat="1" ht="14.4" thickBot="1" x14ac:dyDescent="0.3">
      <c r="B132" s="21">
        <v>44</v>
      </c>
      <c r="AB132" s="21">
        <v>196.55</v>
      </c>
      <c r="AO132" s="21">
        <v>879.77</v>
      </c>
    </row>
    <row r="133" spans="2:42" s="18" customFormat="1" x14ac:dyDescent="0.25">
      <c r="B133" s="20">
        <v>15</v>
      </c>
      <c r="AB133" s="18">
        <v>15</v>
      </c>
      <c r="AP133" s="18">
        <v>33.14</v>
      </c>
    </row>
    <row r="134" spans="2:42" s="18" customFormat="1" x14ac:dyDescent="0.25">
      <c r="E134" s="18">
        <v>225</v>
      </c>
      <c r="AE134" s="18">
        <v>242.57</v>
      </c>
      <c r="AO134" s="18">
        <v>3235.62</v>
      </c>
    </row>
    <row r="135" spans="2:42" s="18" customFormat="1" x14ac:dyDescent="0.25">
      <c r="B135" s="18">
        <v>191</v>
      </c>
      <c r="AB135" s="18">
        <v>187.2</v>
      </c>
    </row>
    <row r="136" spans="2:42" s="18" customFormat="1" x14ac:dyDescent="0.25">
      <c r="B136" s="18">
        <v>399</v>
      </c>
      <c r="AB136" s="18">
        <v>399.02</v>
      </c>
    </row>
    <row r="137" spans="2:42" s="18" customFormat="1" x14ac:dyDescent="0.25">
      <c r="P137" s="18">
        <v>2111</v>
      </c>
      <c r="AO137" s="18">
        <v>1799.71</v>
      </c>
    </row>
    <row r="138" spans="2:42" s="19" customFormat="1" ht="14.4" thickBot="1" x14ac:dyDescent="0.3">
      <c r="B138" s="19">
        <v>605</v>
      </c>
      <c r="AB138" s="19">
        <v>600.66999999999996</v>
      </c>
      <c r="AO138" s="19">
        <v>357.15</v>
      </c>
    </row>
    <row r="139" spans="2:42" s="18" customFormat="1" x14ac:dyDescent="0.25">
      <c r="B139" s="20">
        <v>52</v>
      </c>
      <c r="AB139" s="20">
        <v>61</v>
      </c>
    </row>
    <row r="140" spans="2:42" s="18" customFormat="1" x14ac:dyDescent="0.25">
      <c r="B140" s="20">
        <v>69</v>
      </c>
      <c r="AB140" s="20">
        <v>73.05</v>
      </c>
      <c r="AO140" s="18">
        <v>169.99</v>
      </c>
    </row>
    <row r="141" spans="2:42" s="18" customFormat="1" x14ac:dyDescent="0.25">
      <c r="B141" s="20">
        <v>75</v>
      </c>
      <c r="AB141" s="20">
        <v>61</v>
      </c>
    </row>
    <row r="142" spans="2:42" s="18" customFormat="1" x14ac:dyDescent="0.25">
      <c r="B142" s="20">
        <v>34</v>
      </c>
      <c r="AB142" s="20">
        <v>133.1</v>
      </c>
    </row>
    <row r="143" spans="2:42" s="18" customFormat="1" x14ac:dyDescent="0.25">
      <c r="B143" s="20">
        <v>34</v>
      </c>
      <c r="AB143" s="20">
        <f>99.1-9</f>
        <v>90.1</v>
      </c>
    </row>
    <row r="144" spans="2:42" s="18" customFormat="1" x14ac:dyDescent="0.25">
      <c r="B144" s="20">
        <v>137</v>
      </c>
      <c r="AB144" s="20">
        <v>175.11</v>
      </c>
    </row>
    <row r="145" spans="1:41" s="18" customFormat="1" x14ac:dyDescent="0.25">
      <c r="O145" s="18">
        <v>1144</v>
      </c>
      <c r="AO145" s="18">
        <v>1221.31</v>
      </c>
    </row>
    <row r="146" spans="1:41" s="18" customFormat="1" x14ac:dyDescent="0.25">
      <c r="B146" s="18">
        <v>182</v>
      </c>
      <c r="AB146" s="18">
        <v>311.27999999999997</v>
      </c>
      <c r="AO146" s="18">
        <v>591.82000000000005</v>
      </c>
    </row>
    <row r="147" spans="1:41" s="18" customFormat="1" x14ac:dyDescent="0.25">
      <c r="B147" s="18">
        <v>69</v>
      </c>
      <c r="AB147" s="18">
        <f>281.5-26.52</f>
        <v>254.98</v>
      </c>
    </row>
    <row r="148" spans="1:41" s="19" customFormat="1" ht="16.5" customHeight="1" thickBot="1" x14ac:dyDescent="0.3">
      <c r="B148" s="19">
        <v>52</v>
      </c>
      <c r="AB148" s="19">
        <v>61</v>
      </c>
    </row>
    <row r="149" spans="1:41" s="14" customFormat="1" ht="14.4" thickBot="1" x14ac:dyDescent="0.3">
      <c r="A149" s="14">
        <v>164</v>
      </c>
      <c r="M149" s="14">
        <v>155</v>
      </c>
      <c r="AA149" s="14">
        <v>153.44999999999999</v>
      </c>
      <c r="AC149" s="14">
        <v>13.93</v>
      </c>
      <c r="AM149" s="14">
        <v>5016.76</v>
      </c>
      <c r="AN149" s="14">
        <v>124.88</v>
      </c>
    </row>
    <row r="150" spans="1:41" s="15" customFormat="1" x14ac:dyDescent="0.25">
      <c r="A150" s="15">
        <v>81</v>
      </c>
      <c r="AA150" s="15">
        <v>72.14</v>
      </c>
    </row>
    <row r="151" spans="1:41" s="15" customFormat="1" x14ac:dyDescent="0.25">
      <c r="A151" s="15">
        <v>77</v>
      </c>
      <c r="AA151" s="15">
        <f>139.45-19.5</f>
        <v>119.94999999999999</v>
      </c>
    </row>
    <row r="152" spans="1:41" s="15" customFormat="1" x14ac:dyDescent="0.25">
      <c r="A152" s="15">
        <v>127</v>
      </c>
      <c r="AA152" s="15">
        <v>145.94</v>
      </c>
    </row>
    <row r="153" spans="1:41" s="15" customFormat="1" x14ac:dyDescent="0.25">
      <c r="A153" s="15">
        <v>109</v>
      </c>
      <c r="AA153" s="15">
        <v>83.56</v>
      </c>
    </row>
    <row r="154" spans="1:41" s="15" customFormat="1" x14ac:dyDescent="0.25">
      <c r="A154" s="15">
        <v>69</v>
      </c>
      <c r="AA154" s="15">
        <v>113.45</v>
      </c>
    </row>
    <row r="155" spans="1:41" s="15" customFormat="1" x14ac:dyDescent="0.25">
      <c r="A155" s="15">
        <v>86</v>
      </c>
      <c r="AA155" s="15">
        <v>89.19</v>
      </c>
    </row>
    <row r="156" spans="1:41" s="15" customFormat="1" x14ac:dyDescent="0.25">
      <c r="A156" s="15">
        <v>139</v>
      </c>
      <c r="AA156" s="15">
        <v>139.56</v>
      </c>
    </row>
    <row r="157" spans="1:41" s="15" customFormat="1" x14ac:dyDescent="0.25">
      <c r="A157" s="15">
        <v>124</v>
      </c>
      <c r="AA157" s="15">
        <v>153.27000000000001</v>
      </c>
    </row>
    <row r="158" spans="1:41" s="15" customFormat="1" x14ac:dyDescent="0.25">
      <c r="A158" s="15">
        <v>156</v>
      </c>
      <c r="AA158" s="15">
        <v>177.09</v>
      </c>
    </row>
    <row r="159" spans="1:41" s="15" customFormat="1" x14ac:dyDescent="0.25">
      <c r="A159" s="15">
        <v>79</v>
      </c>
      <c r="AA159" s="15">
        <v>101.87</v>
      </c>
    </row>
    <row r="160" spans="1:41" s="15" customFormat="1" x14ac:dyDescent="0.25">
      <c r="A160" s="15">
        <v>108</v>
      </c>
      <c r="AA160" s="15">
        <v>153.51</v>
      </c>
    </row>
    <row r="161" spans="1:41" s="13" customFormat="1" ht="14.4" thickBot="1" x14ac:dyDescent="0.3">
      <c r="A161" s="13">
        <v>69</v>
      </c>
      <c r="AA161" s="13">
        <v>63.96</v>
      </c>
    </row>
    <row r="162" spans="1:41" s="14" customFormat="1" ht="14.4" thickBot="1" x14ac:dyDescent="0.3">
      <c r="O162" s="16">
        <v>18214</v>
      </c>
      <c r="AO162" s="14">
        <v>56523.06</v>
      </c>
    </row>
    <row r="163" spans="1:41" s="12" customFormat="1" x14ac:dyDescent="0.25">
      <c r="A163" s="12">
        <v>64</v>
      </c>
      <c r="O163" s="17"/>
      <c r="AA163" s="12">
        <v>77.56</v>
      </c>
    </row>
    <row r="164" spans="1:41" s="12" customFormat="1" x14ac:dyDescent="0.25">
      <c r="A164" s="12">
        <v>76</v>
      </c>
      <c r="O164" s="17"/>
      <c r="AJ164" s="12">
        <v>63.96</v>
      </c>
    </row>
    <row r="165" spans="1:41" s="12" customFormat="1" x14ac:dyDescent="0.25">
      <c r="A165" s="12">
        <v>62</v>
      </c>
      <c r="O165" s="17"/>
      <c r="AA165" s="12">
        <v>101.74</v>
      </c>
    </row>
    <row r="166" spans="1:41" s="12" customFormat="1" x14ac:dyDescent="0.25">
      <c r="A166" s="12">
        <v>97</v>
      </c>
      <c r="O166" s="17"/>
      <c r="AA166" s="12">
        <v>103.59</v>
      </c>
    </row>
    <row r="167" spans="1:41" s="12" customFormat="1" x14ac:dyDescent="0.25">
      <c r="A167" s="12">
        <v>70</v>
      </c>
      <c r="O167" s="17"/>
      <c r="AA167" s="12">
        <v>84.52</v>
      </c>
    </row>
    <row r="168" spans="1:41" s="12" customFormat="1" x14ac:dyDescent="0.25">
      <c r="A168" s="12">
        <v>79</v>
      </c>
      <c r="O168" s="17"/>
      <c r="AA168" s="12">
        <v>111.61</v>
      </c>
    </row>
    <row r="169" spans="1:41" s="12" customFormat="1" x14ac:dyDescent="0.25">
      <c r="A169" s="12">
        <v>64</v>
      </c>
      <c r="O169" s="17"/>
      <c r="AA169" s="12">
        <v>87.66</v>
      </c>
    </row>
    <row r="170" spans="1:41" s="12" customFormat="1" x14ac:dyDescent="0.25">
      <c r="A170" s="12">
        <v>78</v>
      </c>
      <c r="O170" s="17"/>
      <c r="AA170" s="12">
        <v>106.42</v>
      </c>
    </row>
    <row r="171" spans="1:41" s="12" customFormat="1" x14ac:dyDescent="0.25">
      <c r="A171" s="12">
        <v>112</v>
      </c>
      <c r="O171" s="17"/>
      <c r="AA171" s="12">
        <v>127.37</v>
      </c>
    </row>
    <row r="172" spans="1:41" s="15" customFormat="1" x14ac:dyDescent="0.25">
      <c r="A172" s="15">
        <v>63</v>
      </c>
      <c r="AA172" s="15">
        <v>63.96</v>
      </c>
    </row>
    <row r="173" spans="1:41" s="15" customFormat="1" x14ac:dyDescent="0.25">
      <c r="A173" s="15">
        <v>108</v>
      </c>
      <c r="AA173" s="15">
        <v>124.29</v>
      </c>
    </row>
    <row r="174" spans="1:41" s="15" customFormat="1" x14ac:dyDescent="0.25">
      <c r="A174" s="15">
        <v>61</v>
      </c>
      <c r="AA174" s="15">
        <v>108.64</v>
      </c>
    </row>
    <row r="175" spans="1:41" s="15" customFormat="1" x14ac:dyDescent="0.25">
      <c r="A175" s="15">
        <v>94</v>
      </c>
      <c r="AA175" s="15">
        <v>133.31</v>
      </c>
    </row>
    <row r="176" spans="1:41" s="13" customFormat="1" ht="14.4" thickBot="1" x14ac:dyDescent="0.3">
      <c r="A176" s="13">
        <v>157</v>
      </c>
      <c r="AA176" s="13">
        <v>159.79</v>
      </c>
    </row>
    <row r="177" spans="1:28" s="15" customFormat="1" x14ac:dyDescent="0.25">
      <c r="A177" s="15">
        <v>65</v>
      </c>
      <c r="AA177" s="15">
        <v>110.85</v>
      </c>
    </row>
    <row r="178" spans="1:28" s="15" customFormat="1" x14ac:dyDescent="0.25">
      <c r="A178" s="15">
        <v>76</v>
      </c>
      <c r="AA178" s="15">
        <v>89.13</v>
      </c>
    </row>
    <row r="179" spans="1:28" s="15" customFormat="1" x14ac:dyDescent="0.25">
      <c r="A179" s="15">
        <v>36</v>
      </c>
      <c r="AA179" s="15">
        <v>70.81</v>
      </c>
    </row>
    <row r="180" spans="1:28" s="15" customFormat="1" x14ac:dyDescent="0.25">
      <c r="A180" s="15">
        <v>136</v>
      </c>
      <c r="AA180" s="15">
        <v>163.89</v>
      </c>
    </row>
    <row r="181" spans="1:28" s="15" customFormat="1" x14ac:dyDescent="0.25">
      <c r="A181" s="15">
        <v>64</v>
      </c>
      <c r="AA181" s="15">
        <v>68.27</v>
      </c>
      <c r="AB181" s="15">
        <v>9</v>
      </c>
    </row>
    <row r="182" spans="1:28" s="15" customFormat="1" x14ac:dyDescent="0.25">
      <c r="A182" s="15">
        <v>73</v>
      </c>
      <c r="AA182" s="15">
        <v>72.87</v>
      </c>
    </row>
    <row r="183" spans="1:28" s="15" customFormat="1" x14ac:dyDescent="0.25">
      <c r="A183" s="15">
        <v>119</v>
      </c>
      <c r="AA183" s="15">
        <v>118.13</v>
      </c>
    </row>
    <row r="184" spans="1:28" s="15" customFormat="1" x14ac:dyDescent="0.25">
      <c r="A184" s="15">
        <v>64</v>
      </c>
      <c r="AA184" s="15">
        <v>64.47</v>
      </c>
    </row>
    <row r="185" spans="1:28" s="13" customFormat="1" ht="14.4" thickBot="1" x14ac:dyDescent="0.3">
      <c r="A185" s="13">
        <v>64</v>
      </c>
      <c r="AA185" s="13">
        <v>64.47</v>
      </c>
    </row>
    <row r="186" spans="1:28" s="12" customFormat="1" x14ac:dyDescent="0.25">
      <c r="A186" s="12">
        <v>64</v>
      </c>
      <c r="AA186" s="12">
        <v>79.28</v>
      </c>
    </row>
    <row r="187" spans="1:28" s="12" customFormat="1" x14ac:dyDescent="0.25">
      <c r="A187" s="12">
        <v>75</v>
      </c>
      <c r="AA187" s="12">
        <v>81.16</v>
      </c>
    </row>
    <row r="188" spans="1:28" s="12" customFormat="1" x14ac:dyDescent="0.25">
      <c r="A188" s="12">
        <v>76</v>
      </c>
      <c r="AA188" s="12">
        <v>109.53</v>
      </c>
    </row>
    <row r="189" spans="1:28" s="12" customFormat="1" x14ac:dyDescent="0.25">
      <c r="A189" s="12">
        <v>105</v>
      </c>
      <c r="AA189" s="12">
        <v>116.09</v>
      </c>
    </row>
    <row r="190" spans="1:28" s="12" customFormat="1" x14ac:dyDescent="0.25">
      <c r="A190" s="12">
        <v>64</v>
      </c>
      <c r="AA190" s="12">
        <v>63.96</v>
      </c>
    </row>
    <row r="191" spans="1:28" s="12" customFormat="1" x14ac:dyDescent="0.25">
      <c r="A191" s="12">
        <v>89</v>
      </c>
      <c r="AA191" s="12">
        <v>125.16</v>
      </c>
    </row>
    <row r="192" spans="1:28" s="12" customFormat="1" x14ac:dyDescent="0.25">
      <c r="A192" s="12">
        <v>111</v>
      </c>
      <c r="AA192" s="12">
        <v>125.5</v>
      </c>
    </row>
    <row r="193" spans="1:27" s="12" customFormat="1" x14ac:dyDescent="0.25">
      <c r="A193" s="12">
        <v>75</v>
      </c>
      <c r="AA193" s="12">
        <v>110.16</v>
      </c>
    </row>
    <row r="194" spans="1:27" s="12" customFormat="1" x14ac:dyDescent="0.25">
      <c r="A194" s="12">
        <v>64</v>
      </c>
      <c r="AA194" s="12">
        <v>82.02</v>
      </c>
    </row>
    <row r="195" spans="1:27" s="12" customFormat="1" x14ac:dyDescent="0.25">
      <c r="A195" s="12">
        <v>72</v>
      </c>
      <c r="AA195" s="12">
        <v>95.96</v>
      </c>
    </row>
    <row r="196" spans="1:27" s="15" customFormat="1" x14ac:dyDescent="0.25">
      <c r="A196" s="15">
        <v>64</v>
      </c>
      <c r="AA196" s="15">
        <v>79.44</v>
      </c>
    </row>
    <row r="197" spans="1:27" s="15" customFormat="1" x14ac:dyDescent="0.25">
      <c r="A197" s="15">
        <v>99</v>
      </c>
      <c r="AA197" s="15">
        <v>104.5</v>
      </c>
    </row>
    <row r="198" spans="1:27" s="15" customFormat="1" x14ac:dyDescent="0.25">
      <c r="A198" s="15">
        <v>94</v>
      </c>
      <c r="AA198" s="15">
        <v>97.71</v>
      </c>
    </row>
    <row r="199" spans="1:27" s="15" customFormat="1" x14ac:dyDescent="0.25">
      <c r="A199" s="15">
        <v>64</v>
      </c>
      <c r="AA199" s="15">
        <v>63.96</v>
      </c>
    </row>
    <row r="200" spans="1:27" s="13" customFormat="1" ht="14.4" thickBot="1" x14ac:dyDescent="0.3">
      <c r="A200" s="13">
        <v>69</v>
      </c>
      <c r="AA200" s="13">
        <v>69.66</v>
      </c>
    </row>
    <row r="201" spans="1:27" s="12" customFormat="1" x14ac:dyDescent="0.25">
      <c r="A201" s="12">
        <v>129</v>
      </c>
      <c r="AA201" s="12">
        <v>145.18</v>
      </c>
    </row>
    <row r="202" spans="1:27" s="12" customFormat="1" x14ac:dyDescent="0.25">
      <c r="A202" s="12">
        <v>64</v>
      </c>
      <c r="AA202" s="12">
        <v>78.959999999999994</v>
      </c>
    </row>
    <row r="203" spans="1:27" s="12" customFormat="1" x14ac:dyDescent="0.25">
      <c r="A203" s="12">
        <v>66</v>
      </c>
      <c r="AA203" s="12">
        <v>69.02</v>
      </c>
    </row>
    <row r="204" spans="1:27" s="12" customFormat="1" x14ac:dyDescent="0.25">
      <c r="A204" s="12">
        <v>73</v>
      </c>
      <c r="AA204" s="12">
        <v>119.24</v>
      </c>
    </row>
    <row r="205" spans="1:27" s="12" customFormat="1" x14ac:dyDescent="0.25">
      <c r="A205" s="12">
        <v>93</v>
      </c>
      <c r="AA205" s="12">
        <v>110.72</v>
      </c>
    </row>
    <row r="206" spans="1:27" s="12" customFormat="1" x14ac:dyDescent="0.25">
      <c r="A206" s="12">
        <v>84</v>
      </c>
      <c r="AA206" s="12">
        <v>92.83</v>
      </c>
    </row>
    <row r="207" spans="1:27" s="12" customFormat="1" x14ac:dyDescent="0.25">
      <c r="A207" s="12">
        <v>64</v>
      </c>
      <c r="AA207" s="12">
        <v>63.96</v>
      </c>
    </row>
    <row r="208" spans="1:27" s="12" customFormat="1" x14ac:dyDescent="0.25">
      <c r="A208" s="12">
        <v>64</v>
      </c>
      <c r="AA208" s="12">
        <v>90.12</v>
      </c>
    </row>
    <row r="209" spans="1:27" s="12" customFormat="1" x14ac:dyDescent="0.25">
      <c r="A209" s="12">
        <v>68</v>
      </c>
      <c r="AA209" s="12">
        <v>81.22</v>
      </c>
    </row>
    <row r="210" spans="1:27" s="12" customFormat="1" x14ac:dyDescent="0.25">
      <c r="A210" s="12">
        <v>70</v>
      </c>
      <c r="AA210" s="12">
        <v>78.91</v>
      </c>
    </row>
    <row r="211" spans="1:27" s="12" customFormat="1" x14ac:dyDescent="0.25">
      <c r="A211" s="12">
        <v>87</v>
      </c>
      <c r="AA211" s="12">
        <v>110.55</v>
      </c>
    </row>
    <row r="212" spans="1:27" s="12" customFormat="1" x14ac:dyDescent="0.25">
      <c r="A212" s="12">
        <v>64</v>
      </c>
      <c r="AA212" s="12">
        <v>90.12</v>
      </c>
    </row>
    <row r="213" spans="1:27" s="13" customFormat="1" ht="14.4" thickBot="1" x14ac:dyDescent="0.3">
      <c r="A213" s="13">
        <v>102</v>
      </c>
      <c r="AA213" s="13">
        <v>145.09</v>
      </c>
    </row>
    <row r="214" spans="1:27" s="12" customFormat="1" x14ac:dyDescent="0.25">
      <c r="A214" s="12">
        <v>74</v>
      </c>
      <c r="AA214" s="12">
        <v>145.76</v>
      </c>
    </row>
    <row r="215" spans="1:27" s="12" customFormat="1" x14ac:dyDescent="0.25">
      <c r="A215" s="12">
        <v>71</v>
      </c>
      <c r="AA215" s="12">
        <v>87.48</v>
      </c>
    </row>
    <row r="216" spans="1:27" s="12" customFormat="1" x14ac:dyDescent="0.25">
      <c r="A216" s="12">
        <v>64</v>
      </c>
      <c r="AA216" s="12">
        <v>63.96</v>
      </c>
    </row>
    <row r="217" spans="1:27" s="12" customFormat="1" x14ac:dyDescent="0.25">
      <c r="A217" s="12">
        <v>94</v>
      </c>
      <c r="AA217" s="12">
        <v>102.16</v>
      </c>
    </row>
    <row r="218" spans="1:27" s="12" customFormat="1" x14ac:dyDescent="0.25">
      <c r="A218" s="12">
        <v>92</v>
      </c>
      <c r="AA218" s="12">
        <v>104.1</v>
      </c>
    </row>
    <row r="219" spans="1:27" s="12" customFormat="1" x14ac:dyDescent="0.25">
      <c r="A219" s="12">
        <v>64</v>
      </c>
      <c r="AA219" s="12">
        <v>63.96</v>
      </c>
    </row>
    <row r="220" spans="1:27" s="12" customFormat="1" x14ac:dyDescent="0.25">
      <c r="A220" s="12">
        <v>89</v>
      </c>
      <c r="AA220" s="12">
        <v>104.5</v>
      </c>
    </row>
    <row r="221" spans="1:27" s="12" customFormat="1" x14ac:dyDescent="0.25">
      <c r="A221" s="12">
        <v>84</v>
      </c>
      <c r="AA221" s="12">
        <v>83.53</v>
      </c>
    </row>
    <row r="222" spans="1:27" s="12" customFormat="1" x14ac:dyDescent="0.25">
      <c r="A222" s="12">
        <v>115</v>
      </c>
      <c r="AA222" s="12">
        <v>114.8</v>
      </c>
    </row>
    <row r="223" spans="1:27" s="12" customFormat="1" x14ac:dyDescent="0.25">
      <c r="A223" s="12">
        <v>162</v>
      </c>
      <c r="AA223" s="12">
        <v>205.71</v>
      </c>
    </row>
    <row r="224" spans="1:27" s="12" customFormat="1" x14ac:dyDescent="0.25">
      <c r="A224" s="12">
        <v>153</v>
      </c>
      <c r="AA224" s="12">
        <v>185.27</v>
      </c>
    </row>
    <row r="225" spans="1:27" s="13" customFormat="1" ht="14.4" thickBot="1" x14ac:dyDescent="0.3">
      <c r="A225" s="13">
        <v>106</v>
      </c>
      <c r="AA225" s="13">
        <v>95.82</v>
      </c>
    </row>
    <row r="226" spans="1:27" s="12" customFormat="1" x14ac:dyDescent="0.25">
      <c r="A226" s="12">
        <v>94</v>
      </c>
      <c r="AA226" s="12">
        <v>93.71</v>
      </c>
    </row>
    <row r="227" spans="1:27" s="12" customFormat="1" x14ac:dyDescent="0.25">
      <c r="A227" s="12">
        <v>91</v>
      </c>
      <c r="AA227" s="12">
        <v>109.2</v>
      </c>
    </row>
    <row r="228" spans="1:27" s="12" customFormat="1" x14ac:dyDescent="0.25">
      <c r="A228" s="12">
        <v>140</v>
      </c>
      <c r="AA228" s="12">
        <v>141.99</v>
      </c>
    </row>
    <row r="229" spans="1:27" s="12" customFormat="1" x14ac:dyDescent="0.25">
      <c r="A229" s="12">
        <v>64</v>
      </c>
      <c r="AA229" s="12">
        <v>63.96</v>
      </c>
    </row>
    <row r="230" spans="1:27" s="12" customFormat="1" x14ac:dyDescent="0.25">
      <c r="A230" s="12">
        <v>64</v>
      </c>
      <c r="AA230" s="12">
        <v>82.69</v>
      </c>
    </row>
    <row r="231" spans="1:27" s="12" customFormat="1" x14ac:dyDescent="0.25">
      <c r="A231" s="12">
        <v>91</v>
      </c>
      <c r="AA231" s="12">
        <v>91.21</v>
      </c>
    </row>
    <row r="232" spans="1:27" s="12" customFormat="1" x14ac:dyDescent="0.25">
      <c r="A232" s="12">
        <v>73</v>
      </c>
      <c r="AA232" s="12">
        <v>76.760000000000005</v>
      </c>
    </row>
    <row r="233" spans="1:27" s="12" customFormat="1" x14ac:dyDescent="0.25">
      <c r="A233" s="12">
        <v>96</v>
      </c>
      <c r="AA233" s="12">
        <v>111.23</v>
      </c>
    </row>
    <row r="234" spans="1:27" s="12" customFormat="1" x14ac:dyDescent="0.25">
      <c r="A234" s="12">
        <v>130</v>
      </c>
      <c r="AA234" s="12">
        <v>127.85</v>
      </c>
    </row>
    <row r="235" spans="1:27" s="12" customFormat="1" x14ac:dyDescent="0.25">
      <c r="A235" s="12">
        <v>64</v>
      </c>
      <c r="AA235" s="12">
        <v>69.66</v>
      </c>
    </row>
    <row r="236" spans="1:27" s="12" customFormat="1" x14ac:dyDescent="0.25">
      <c r="A236" s="12">
        <v>73</v>
      </c>
      <c r="AA236" s="12">
        <v>73.010000000000005</v>
      </c>
    </row>
    <row r="237" spans="1:27" s="12" customFormat="1" x14ac:dyDescent="0.25">
      <c r="A237" s="12">
        <v>150</v>
      </c>
      <c r="AA237" s="12">
        <v>169.89</v>
      </c>
    </row>
    <row r="238" spans="1:27" s="12" customFormat="1" x14ac:dyDescent="0.25">
      <c r="A238" s="12">
        <v>72</v>
      </c>
      <c r="AA238" s="12">
        <v>73.63</v>
      </c>
    </row>
    <row r="239" spans="1:27" s="13" customFormat="1" ht="14.4" thickBot="1" x14ac:dyDescent="0.3">
      <c r="A239" s="13">
        <v>91</v>
      </c>
      <c r="AA239" s="13">
        <v>117.96</v>
      </c>
    </row>
    <row r="240" spans="1:27" s="12" customFormat="1" x14ac:dyDescent="0.25">
      <c r="A240" s="12">
        <v>114</v>
      </c>
      <c r="AA240" s="12">
        <v>136.61000000000001</v>
      </c>
    </row>
    <row r="241" spans="1:27" s="12" customFormat="1" x14ac:dyDescent="0.25">
      <c r="A241" s="12">
        <v>64</v>
      </c>
      <c r="AA241" s="12">
        <v>63.96</v>
      </c>
    </row>
    <row r="242" spans="1:27" s="12" customFormat="1" x14ac:dyDescent="0.25">
      <c r="A242" s="12">
        <v>92</v>
      </c>
      <c r="AA242" s="12">
        <v>93.72</v>
      </c>
    </row>
    <row r="243" spans="1:27" s="12" customFormat="1" x14ac:dyDescent="0.25">
      <c r="A243" s="12">
        <v>84</v>
      </c>
      <c r="AA243" s="12">
        <v>96.68</v>
      </c>
    </row>
    <row r="244" spans="1:27" s="12" customFormat="1" x14ac:dyDescent="0.25">
      <c r="A244" s="12">
        <v>96</v>
      </c>
      <c r="AA244" s="12">
        <v>102.76</v>
      </c>
    </row>
    <row r="245" spans="1:27" s="12" customFormat="1" x14ac:dyDescent="0.25">
      <c r="A245" s="12">
        <v>61</v>
      </c>
      <c r="AA245" s="12">
        <f>63.96+7</f>
        <v>70.960000000000008</v>
      </c>
    </row>
    <row r="246" spans="1:27" s="12" customFormat="1" x14ac:dyDescent="0.25">
      <c r="A246" s="12">
        <v>61</v>
      </c>
      <c r="AA246" s="12">
        <f>70.96-7</f>
        <v>63.959999999999994</v>
      </c>
    </row>
    <row r="247" spans="1:27" s="12" customFormat="1" x14ac:dyDescent="0.25">
      <c r="A247" s="12">
        <v>71</v>
      </c>
      <c r="AA247" s="12">
        <v>70.86</v>
      </c>
    </row>
    <row r="248" spans="1:27" s="12" customFormat="1" x14ac:dyDescent="0.25">
      <c r="A248" s="12">
        <v>76</v>
      </c>
      <c r="AA248" s="12">
        <v>75.59</v>
      </c>
    </row>
    <row r="249" spans="1:27" s="12" customFormat="1" x14ac:dyDescent="0.25">
      <c r="A249" s="12">
        <v>144</v>
      </c>
      <c r="AA249" s="12">
        <v>165.04</v>
      </c>
    </row>
    <row r="250" spans="1:27" s="12" customFormat="1" x14ac:dyDescent="0.25">
      <c r="A250" s="12">
        <v>64</v>
      </c>
      <c r="AA250" s="12">
        <v>63.96</v>
      </c>
    </row>
    <row r="251" spans="1:27" s="12" customFormat="1" x14ac:dyDescent="0.25">
      <c r="A251" s="12">
        <v>74</v>
      </c>
      <c r="AA251" s="12">
        <v>90.19</v>
      </c>
    </row>
    <row r="252" spans="1:27" s="13" customFormat="1" ht="14.4" thickBot="1" x14ac:dyDescent="0.3">
      <c r="A252" s="13">
        <v>71</v>
      </c>
      <c r="AA252" s="13">
        <v>61.46</v>
      </c>
    </row>
    <row r="253" spans="1:27" s="12" customFormat="1" x14ac:dyDescent="0.25">
      <c r="A253" s="12">
        <v>112</v>
      </c>
      <c r="AA253" s="12">
        <v>109.26</v>
      </c>
    </row>
    <row r="254" spans="1:27" s="12" customFormat="1" x14ac:dyDescent="0.25">
      <c r="A254" s="12">
        <v>73</v>
      </c>
      <c r="AA254" s="12">
        <v>72.36</v>
      </c>
    </row>
    <row r="255" spans="1:27" s="12" customFormat="1" x14ac:dyDescent="0.25">
      <c r="A255" s="12">
        <v>64</v>
      </c>
      <c r="AA255" s="12">
        <v>71.52</v>
      </c>
    </row>
    <row r="256" spans="1:27" s="12" customFormat="1" x14ac:dyDescent="0.25">
      <c r="A256" s="12">
        <v>80</v>
      </c>
      <c r="AA256" s="12">
        <v>79.03</v>
      </c>
    </row>
    <row r="257" spans="1:27" s="12" customFormat="1" x14ac:dyDescent="0.25">
      <c r="A257" s="12">
        <v>79</v>
      </c>
      <c r="AA257" s="12">
        <v>95.77</v>
      </c>
    </row>
    <row r="258" spans="1:27" s="12" customFormat="1" x14ac:dyDescent="0.25">
      <c r="A258" s="12">
        <v>69</v>
      </c>
      <c r="AA258" s="12">
        <v>82.26</v>
      </c>
    </row>
    <row r="259" spans="1:27" s="12" customFormat="1" x14ac:dyDescent="0.25">
      <c r="A259" s="12">
        <v>72</v>
      </c>
      <c r="AA259" s="12">
        <v>88.46</v>
      </c>
    </row>
    <row r="260" spans="1:27" s="12" customFormat="1" x14ac:dyDescent="0.25">
      <c r="A260" s="12">
        <v>64</v>
      </c>
      <c r="AA260" s="12">
        <v>63.96</v>
      </c>
    </row>
    <row r="261" spans="1:27" s="12" customFormat="1" x14ac:dyDescent="0.25">
      <c r="A261" s="12">
        <v>161</v>
      </c>
      <c r="AA261" s="12">
        <v>221.67</v>
      </c>
    </row>
    <row r="262" spans="1:27" s="12" customFormat="1" x14ac:dyDescent="0.25">
      <c r="A262" s="12">
        <v>130</v>
      </c>
      <c r="AA262" s="12">
        <v>165.43</v>
      </c>
    </row>
    <row r="263" spans="1:27" s="12" customFormat="1" x14ac:dyDescent="0.25">
      <c r="A263" s="12">
        <v>172</v>
      </c>
      <c r="AA263" s="12">
        <v>186.25</v>
      </c>
    </row>
    <row r="264" spans="1:27" s="12" customFormat="1" x14ac:dyDescent="0.25">
      <c r="A264" s="12">
        <v>82</v>
      </c>
      <c r="AA264" s="12">
        <v>97.97</v>
      </c>
    </row>
    <row r="265" spans="1:27" s="12" customFormat="1" x14ac:dyDescent="0.25">
      <c r="A265" s="12">
        <v>136</v>
      </c>
      <c r="AA265" s="12">
        <v>156.85</v>
      </c>
    </row>
    <row r="266" spans="1:27" s="13" customFormat="1" ht="14.4" thickBot="1" x14ac:dyDescent="0.3">
      <c r="A266" s="13">
        <v>70</v>
      </c>
      <c r="AA266" s="13">
        <v>69.680000000000007</v>
      </c>
    </row>
    <row r="267" spans="1:27" s="12" customFormat="1" x14ac:dyDescent="0.25">
      <c r="A267" s="12">
        <v>78</v>
      </c>
      <c r="AA267" s="12">
        <v>84.14</v>
      </c>
    </row>
    <row r="268" spans="1:27" s="12" customFormat="1" x14ac:dyDescent="0.25">
      <c r="A268" s="12">
        <v>61</v>
      </c>
      <c r="AA268" s="12">
        <f>71.55+41.58</f>
        <v>113.13</v>
      </c>
    </row>
    <row r="269" spans="1:27" s="12" customFormat="1" x14ac:dyDescent="0.25">
      <c r="A269" s="12">
        <v>131</v>
      </c>
      <c r="AA269" s="12">
        <v>152.21</v>
      </c>
    </row>
    <row r="270" spans="1:27" s="12" customFormat="1" x14ac:dyDescent="0.25">
      <c r="A270" s="12">
        <v>88</v>
      </c>
      <c r="AA270" s="12">
        <v>88.86</v>
      </c>
    </row>
    <row r="271" spans="1:27" s="12" customFormat="1" x14ac:dyDescent="0.25">
      <c r="A271" s="12">
        <v>71</v>
      </c>
      <c r="AA271" s="12">
        <v>71.5</v>
      </c>
    </row>
    <row r="272" spans="1:27" s="12" customFormat="1" x14ac:dyDescent="0.25">
      <c r="A272" s="12">
        <v>64</v>
      </c>
      <c r="AA272" s="12">
        <v>63.96</v>
      </c>
    </row>
    <row r="273" spans="1:27" s="12" customFormat="1" x14ac:dyDescent="0.25">
      <c r="A273" s="12">
        <v>64</v>
      </c>
      <c r="AA273" s="12">
        <v>61.46</v>
      </c>
    </row>
    <row r="274" spans="1:27" s="12" customFormat="1" x14ac:dyDescent="0.25">
      <c r="A274" s="12">
        <v>64</v>
      </c>
      <c r="AA274" s="12">
        <v>61.46</v>
      </c>
    </row>
    <row r="275" spans="1:27" s="12" customFormat="1" x14ac:dyDescent="0.25">
      <c r="A275" s="12">
        <v>140</v>
      </c>
      <c r="AA275" s="12">
        <f>159.56-6.13</f>
        <v>153.43</v>
      </c>
    </row>
    <row r="276" spans="1:27" s="12" customFormat="1" x14ac:dyDescent="0.25">
      <c r="A276" s="12">
        <v>88</v>
      </c>
      <c r="AA276" s="12">
        <v>111.57</v>
      </c>
    </row>
    <row r="277" spans="1:27" s="12" customFormat="1" x14ac:dyDescent="0.25">
      <c r="A277" s="12">
        <v>77</v>
      </c>
      <c r="AA277" s="12">
        <v>104.77</v>
      </c>
    </row>
    <row r="278" spans="1:27" s="13" customFormat="1" ht="14.4" thickBot="1" x14ac:dyDescent="0.3">
      <c r="A278" s="13">
        <v>61</v>
      </c>
      <c r="AA278" s="13">
        <v>67.459999999999994</v>
      </c>
    </row>
    <row r="279" spans="1:27" s="12" customFormat="1" x14ac:dyDescent="0.25">
      <c r="A279" s="12">
        <v>69</v>
      </c>
      <c r="AA279" s="12">
        <v>68.459999999999994</v>
      </c>
    </row>
    <row r="280" spans="1:27" s="12" customFormat="1" x14ac:dyDescent="0.25">
      <c r="A280" s="12">
        <v>71</v>
      </c>
      <c r="AA280" s="12">
        <v>71.040000000000006</v>
      </c>
    </row>
    <row r="281" spans="1:27" s="12" customFormat="1" x14ac:dyDescent="0.25">
      <c r="A281" s="12">
        <v>108</v>
      </c>
      <c r="AA281" s="12">
        <v>144.77000000000001</v>
      </c>
    </row>
    <row r="282" spans="1:27" s="12" customFormat="1" x14ac:dyDescent="0.25">
      <c r="A282" s="12">
        <v>64</v>
      </c>
      <c r="AA282" s="12">
        <v>63.96</v>
      </c>
    </row>
    <row r="283" spans="1:27" s="12" customFormat="1" x14ac:dyDescent="0.25">
      <c r="A283" s="12">
        <v>64</v>
      </c>
      <c r="AA283" s="12">
        <v>63.96</v>
      </c>
    </row>
    <row r="284" spans="1:27" s="12" customFormat="1" x14ac:dyDescent="0.25">
      <c r="A284" s="12">
        <v>93</v>
      </c>
      <c r="AA284" s="12">
        <v>92.24</v>
      </c>
    </row>
    <row r="285" spans="1:27" s="12" customFormat="1" x14ac:dyDescent="0.25">
      <c r="A285" s="12">
        <v>64</v>
      </c>
      <c r="AA285" s="12">
        <v>63.96</v>
      </c>
    </row>
    <row r="286" spans="1:27" s="12" customFormat="1" x14ac:dyDescent="0.25">
      <c r="A286" s="12">
        <v>164</v>
      </c>
      <c r="AA286" s="12">
        <v>112.28</v>
      </c>
    </row>
    <row r="287" spans="1:27" s="12" customFormat="1" x14ac:dyDescent="0.25">
      <c r="A287" s="12">
        <v>97</v>
      </c>
      <c r="AA287" s="12">
        <v>107.41</v>
      </c>
    </row>
    <row r="288" spans="1:27" s="12" customFormat="1" x14ac:dyDescent="0.25">
      <c r="A288" s="12">
        <v>68</v>
      </c>
      <c r="AA288" s="12">
        <v>95.39</v>
      </c>
    </row>
    <row r="289" spans="1:27" s="12" customFormat="1" x14ac:dyDescent="0.25">
      <c r="A289" s="12">
        <v>87</v>
      </c>
      <c r="AA289" s="12">
        <v>85.52</v>
      </c>
    </row>
    <row r="290" spans="1:27" s="12" customFormat="1" x14ac:dyDescent="0.25">
      <c r="A290" s="12">
        <v>64</v>
      </c>
      <c r="AA290" s="12">
        <v>66.84</v>
      </c>
    </row>
    <row r="291" spans="1:27" s="12" customFormat="1" x14ac:dyDescent="0.25">
      <c r="A291" s="12">
        <v>68</v>
      </c>
      <c r="AA291" s="12">
        <v>68.760000000000005</v>
      </c>
    </row>
    <row r="292" spans="1:27" s="12" customFormat="1" x14ac:dyDescent="0.25">
      <c r="A292" s="12">
        <v>106</v>
      </c>
      <c r="AA292" s="12">
        <v>106.75</v>
      </c>
    </row>
    <row r="293" spans="1:27" s="15" customFormat="1" x14ac:dyDescent="0.25">
      <c r="A293" s="15">
        <v>64</v>
      </c>
      <c r="AA293" s="15">
        <v>63.96</v>
      </c>
    </row>
    <row r="294" spans="1:27" s="15" customFormat="1" x14ac:dyDescent="0.25">
      <c r="A294" s="15">
        <v>69</v>
      </c>
      <c r="AA294" s="15">
        <v>69.16</v>
      </c>
    </row>
    <row r="295" spans="1:27" s="15" customFormat="1" x14ac:dyDescent="0.25">
      <c r="A295" s="15">
        <v>101</v>
      </c>
      <c r="AA295" s="15">
        <v>113.56</v>
      </c>
    </row>
    <row r="296" spans="1:27" s="13" customFormat="1" ht="14.4" thickBot="1" x14ac:dyDescent="0.3">
      <c r="A296" s="13">
        <v>64</v>
      </c>
      <c r="AA296" s="13">
        <v>63.96</v>
      </c>
    </row>
    <row r="297" spans="1:27" s="15" customFormat="1" x14ac:dyDescent="0.25">
      <c r="A297" s="15">
        <v>64</v>
      </c>
      <c r="AA297" s="15">
        <v>63.96</v>
      </c>
    </row>
    <row r="298" spans="1:27" s="15" customFormat="1" x14ac:dyDescent="0.25">
      <c r="A298" s="15">
        <v>64</v>
      </c>
      <c r="AA298" s="15">
        <v>76.900000000000006</v>
      </c>
    </row>
    <row r="299" spans="1:27" s="15" customFormat="1" x14ac:dyDescent="0.25">
      <c r="A299" s="15">
        <v>110</v>
      </c>
      <c r="AA299" s="15">
        <v>130.49</v>
      </c>
    </row>
    <row r="300" spans="1:27" s="15" customFormat="1" x14ac:dyDescent="0.25">
      <c r="A300" s="15">
        <v>64</v>
      </c>
      <c r="AA300" s="15">
        <v>63.96</v>
      </c>
    </row>
    <row r="301" spans="1:27" s="15" customFormat="1" x14ac:dyDescent="0.25">
      <c r="A301" s="15">
        <v>127</v>
      </c>
      <c r="AA301" s="15">
        <v>142.32</v>
      </c>
    </row>
    <row r="302" spans="1:27" s="15" customFormat="1" x14ac:dyDescent="0.25">
      <c r="A302" s="15">
        <v>98</v>
      </c>
      <c r="AA302" s="15">
        <v>98.63</v>
      </c>
    </row>
    <row r="303" spans="1:27" s="15" customFormat="1" x14ac:dyDescent="0.25">
      <c r="A303" s="15">
        <v>64</v>
      </c>
      <c r="AA303" s="15">
        <v>91.08</v>
      </c>
    </row>
    <row r="304" spans="1:27" s="15" customFormat="1" x14ac:dyDescent="0.25">
      <c r="A304" s="15">
        <v>113</v>
      </c>
      <c r="AA304" s="15">
        <v>154.38</v>
      </c>
    </row>
    <row r="305" spans="1:27" s="15" customFormat="1" x14ac:dyDescent="0.25">
      <c r="A305" s="15">
        <v>67</v>
      </c>
      <c r="AA305" s="15">
        <v>61.46</v>
      </c>
    </row>
    <row r="306" spans="1:27" s="15" customFormat="1" x14ac:dyDescent="0.25">
      <c r="A306" s="15">
        <v>80</v>
      </c>
      <c r="AA306" s="15">
        <v>78.16</v>
      </c>
    </row>
    <row r="307" spans="1:27" s="15" customFormat="1" x14ac:dyDescent="0.25">
      <c r="A307" s="15">
        <v>64</v>
      </c>
      <c r="AA307" s="15">
        <v>78.78</v>
      </c>
    </row>
    <row r="308" spans="1:27" s="15" customFormat="1" x14ac:dyDescent="0.25">
      <c r="A308" s="15">
        <v>64</v>
      </c>
      <c r="AA308" s="15">
        <v>71.16</v>
      </c>
    </row>
    <row r="309" spans="1:27" s="15" customFormat="1" x14ac:dyDescent="0.25">
      <c r="A309" s="15">
        <v>90</v>
      </c>
      <c r="AA309" s="15">
        <v>90.1</v>
      </c>
    </row>
    <row r="310" spans="1:27" s="15" customFormat="1" x14ac:dyDescent="0.25">
      <c r="A310" s="15">
        <v>64</v>
      </c>
      <c r="AA310" s="15">
        <v>63.96</v>
      </c>
    </row>
    <row r="311" spans="1:27" s="15" customFormat="1" x14ac:dyDescent="0.25">
      <c r="A311" s="15">
        <v>73</v>
      </c>
      <c r="AA311" s="15">
        <v>84.16</v>
      </c>
    </row>
    <row r="312" spans="1:27" s="15" customFormat="1" x14ac:dyDescent="0.25">
      <c r="A312" s="15">
        <v>70</v>
      </c>
      <c r="AA312" s="15">
        <v>73.16</v>
      </c>
    </row>
    <row r="313" spans="1:27" s="15" customFormat="1" x14ac:dyDescent="0.25">
      <c r="A313" s="15">
        <v>85</v>
      </c>
      <c r="AA313" s="15">
        <v>81.400000000000006</v>
      </c>
    </row>
    <row r="314" spans="1:27" s="15" customFormat="1" x14ac:dyDescent="0.25">
      <c r="A314" s="15">
        <v>140</v>
      </c>
      <c r="AA314" s="15">
        <v>167.35</v>
      </c>
    </row>
    <row r="315" spans="1:27" s="15" customFormat="1" x14ac:dyDescent="0.25">
      <c r="A315" s="15">
        <v>64</v>
      </c>
      <c r="AA315" s="15">
        <v>61.46</v>
      </c>
    </row>
    <row r="316" spans="1:27" s="15" customFormat="1" x14ac:dyDescent="0.25">
      <c r="A316" s="15">
        <v>80</v>
      </c>
      <c r="AA316" s="15">
        <v>113.26</v>
      </c>
    </row>
    <row r="317" spans="1:27" s="13" customFormat="1" ht="14.4" thickBot="1" x14ac:dyDescent="0.3">
      <c r="A317" s="13">
        <v>64</v>
      </c>
      <c r="AA317" s="13">
        <v>63.96</v>
      </c>
    </row>
    <row r="318" spans="1:27" s="15" customFormat="1" x14ac:dyDescent="0.25">
      <c r="A318" s="15">
        <v>71</v>
      </c>
      <c r="AA318" s="15">
        <v>87.34</v>
      </c>
    </row>
    <row r="319" spans="1:27" s="15" customFormat="1" x14ac:dyDescent="0.25">
      <c r="A319" s="15">
        <v>64</v>
      </c>
      <c r="AA319" s="15">
        <v>68.56</v>
      </c>
    </row>
    <row r="320" spans="1:27" s="15" customFormat="1" x14ac:dyDescent="0.25">
      <c r="A320" s="15">
        <v>103</v>
      </c>
      <c r="AA320" s="15">
        <v>127.8</v>
      </c>
    </row>
    <row r="321" spans="1:27" s="15" customFormat="1" x14ac:dyDescent="0.25">
      <c r="A321" s="15">
        <v>93</v>
      </c>
      <c r="AA321" s="15">
        <v>95.5</v>
      </c>
    </row>
    <row r="322" spans="1:27" s="15" customFormat="1" x14ac:dyDescent="0.25">
      <c r="A322" s="15">
        <v>64</v>
      </c>
      <c r="AA322" s="15">
        <v>63.96</v>
      </c>
    </row>
    <row r="323" spans="1:27" s="15" customFormat="1" x14ac:dyDescent="0.25">
      <c r="A323" s="15">
        <v>64</v>
      </c>
      <c r="AA323" s="15">
        <v>66.52</v>
      </c>
    </row>
    <row r="324" spans="1:27" s="15" customFormat="1" x14ac:dyDescent="0.25">
      <c r="A324" s="15">
        <v>88</v>
      </c>
      <c r="AA324" s="15">
        <v>88.1</v>
      </c>
    </row>
    <row r="325" spans="1:27" s="15" customFormat="1" x14ac:dyDescent="0.25">
      <c r="A325" s="15">
        <v>78</v>
      </c>
      <c r="AA325" s="15">
        <v>93.98</v>
      </c>
    </row>
    <row r="326" spans="1:27" s="15" customFormat="1" x14ac:dyDescent="0.25">
      <c r="A326" s="15">
        <v>126</v>
      </c>
      <c r="AA326" s="15">
        <v>139.32</v>
      </c>
    </row>
    <row r="327" spans="1:27" s="15" customFormat="1" x14ac:dyDescent="0.25">
      <c r="A327" s="15">
        <v>97</v>
      </c>
      <c r="AA327" s="15">
        <v>110.32</v>
      </c>
    </row>
    <row r="328" spans="1:27" s="15" customFormat="1" x14ac:dyDescent="0.25">
      <c r="A328" s="15">
        <v>64</v>
      </c>
      <c r="AA328" s="15">
        <v>63.96</v>
      </c>
    </row>
    <row r="329" spans="1:27" s="15" customFormat="1" x14ac:dyDescent="0.25">
      <c r="A329" s="15">
        <v>73</v>
      </c>
      <c r="AA329" s="15">
        <v>93.77</v>
      </c>
    </row>
    <row r="330" spans="1:27" s="15" customFormat="1" x14ac:dyDescent="0.25">
      <c r="A330" s="15">
        <v>100</v>
      </c>
      <c r="AA330" s="15">
        <v>92.63</v>
      </c>
    </row>
    <row r="331" spans="1:27" s="15" customFormat="1" x14ac:dyDescent="0.25">
      <c r="A331" s="15">
        <v>64</v>
      </c>
      <c r="AA331" s="15">
        <v>170.51</v>
      </c>
    </row>
    <row r="332" spans="1:27" s="15" customFormat="1" x14ac:dyDescent="0.25">
      <c r="A332" s="15">
        <v>64</v>
      </c>
      <c r="AA332" s="15">
        <v>78.209999999999994</v>
      </c>
    </row>
    <row r="333" spans="1:27" s="15" customFormat="1" x14ac:dyDescent="0.25">
      <c r="A333" s="15">
        <v>64</v>
      </c>
      <c r="AA333" s="15">
        <v>82.3</v>
      </c>
    </row>
    <row r="334" spans="1:27" s="15" customFormat="1" x14ac:dyDescent="0.25">
      <c r="A334" s="15">
        <v>121</v>
      </c>
      <c r="AA334" s="15">
        <v>153.91999999999999</v>
      </c>
    </row>
    <row r="335" spans="1:27" s="13" customFormat="1" ht="14.4" thickBot="1" x14ac:dyDescent="0.3">
      <c r="A335" s="13">
        <v>109</v>
      </c>
      <c r="AA335" s="13">
        <v>116.83</v>
      </c>
    </row>
    <row r="336" spans="1:27" s="15" customFormat="1" x14ac:dyDescent="0.25">
      <c r="A336" s="15">
        <v>78</v>
      </c>
      <c r="AA336" s="15">
        <v>76.930000000000007</v>
      </c>
    </row>
    <row r="337" spans="1:27" s="15" customFormat="1" x14ac:dyDescent="0.25">
      <c r="A337" s="15">
        <v>64</v>
      </c>
      <c r="AA337" s="15">
        <v>63.96</v>
      </c>
    </row>
    <row r="338" spans="1:27" s="15" customFormat="1" x14ac:dyDescent="0.25">
      <c r="A338" s="15">
        <v>66</v>
      </c>
      <c r="AA338" s="15">
        <v>66.66</v>
      </c>
    </row>
    <row r="339" spans="1:27" s="15" customFormat="1" x14ac:dyDescent="0.25">
      <c r="A339" s="15">
        <v>64</v>
      </c>
      <c r="AA339" s="15">
        <v>151</v>
      </c>
    </row>
    <row r="340" spans="1:27" s="15" customFormat="1" x14ac:dyDescent="0.25">
      <c r="A340" s="15">
        <v>133</v>
      </c>
      <c r="AA340" s="15">
        <v>162.83000000000001</v>
      </c>
    </row>
    <row r="341" spans="1:27" s="15" customFormat="1" x14ac:dyDescent="0.25">
      <c r="A341" s="15">
        <v>94</v>
      </c>
      <c r="AA341" s="15">
        <v>100.12</v>
      </c>
    </row>
    <row r="342" spans="1:27" s="15" customFormat="1" x14ac:dyDescent="0.25">
      <c r="A342" s="15">
        <v>72</v>
      </c>
      <c r="AA342" s="15">
        <v>69.959999999999994</v>
      </c>
    </row>
    <row r="343" spans="1:27" s="15" customFormat="1" x14ac:dyDescent="0.25">
      <c r="A343" s="15">
        <v>70</v>
      </c>
      <c r="AA343" s="15">
        <v>84.21</v>
      </c>
    </row>
    <row r="344" spans="1:27" s="15" customFormat="1" x14ac:dyDescent="0.25">
      <c r="A344" s="15">
        <v>95</v>
      </c>
      <c r="AA344" s="15">
        <v>111.76</v>
      </c>
    </row>
    <row r="345" spans="1:27" s="15" customFormat="1" x14ac:dyDescent="0.25">
      <c r="A345" s="15">
        <v>96</v>
      </c>
      <c r="AA345" s="15">
        <v>108.86</v>
      </c>
    </row>
    <row r="346" spans="1:27" s="15" customFormat="1" x14ac:dyDescent="0.25">
      <c r="A346" s="15">
        <v>61</v>
      </c>
      <c r="AA346" s="15">
        <v>91.1</v>
      </c>
    </row>
    <row r="347" spans="1:27" s="15" customFormat="1" x14ac:dyDescent="0.25">
      <c r="A347" s="15">
        <v>73</v>
      </c>
      <c r="AA347" s="15">
        <v>75.959999999999994</v>
      </c>
    </row>
    <row r="348" spans="1:27" s="15" customFormat="1" x14ac:dyDescent="0.25">
      <c r="A348" s="15">
        <v>125</v>
      </c>
      <c r="AA348" s="15">
        <v>125.05</v>
      </c>
    </row>
    <row r="349" spans="1:27" s="15" customFormat="1" x14ac:dyDescent="0.25">
      <c r="A349" s="15">
        <v>69</v>
      </c>
      <c r="AA349" s="15">
        <v>63.96</v>
      </c>
    </row>
    <row r="350" spans="1:27" s="15" customFormat="1" x14ac:dyDescent="0.25">
      <c r="A350" s="15">
        <v>64</v>
      </c>
      <c r="AA350" s="15">
        <v>68.680000000000007</v>
      </c>
    </row>
    <row r="351" spans="1:27" s="15" customFormat="1" x14ac:dyDescent="0.25">
      <c r="A351" s="15">
        <v>64</v>
      </c>
      <c r="AA351" s="15">
        <v>63.96</v>
      </c>
    </row>
    <row r="352" spans="1:27" s="15" customFormat="1" x14ac:dyDescent="0.25">
      <c r="A352" s="15">
        <v>143</v>
      </c>
      <c r="AA352" s="15">
        <v>161.94</v>
      </c>
    </row>
    <row r="353" spans="1:27" s="15" customFormat="1" x14ac:dyDescent="0.25">
      <c r="A353" s="15">
        <v>65</v>
      </c>
      <c r="AA353" s="15">
        <v>69.16</v>
      </c>
    </row>
    <row r="354" spans="1:27" s="15" customFormat="1" x14ac:dyDescent="0.25">
      <c r="A354" s="15">
        <v>61</v>
      </c>
      <c r="AA354" s="15">
        <v>63.96</v>
      </c>
    </row>
    <row r="355" spans="1:27" s="15" customFormat="1" x14ac:dyDescent="0.25">
      <c r="A355" s="15">
        <v>74</v>
      </c>
      <c r="AA355" s="15">
        <v>76.5</v>
      </c>
    </row>
    <row r="356" spans="1:27" s="15" customFormat="1" x14ac:dyDescent="0.25">
      <c r="A356" s="15">
        <v>101</v>
      </c>
      <c r="AA356" s="15">
        <v>114.69</v>
      </c>
    </row>
    <row r="357" spans="1:27" s="13" customFormat="1" ht="14.4" thickBot="1" x14ac:dyDescent="0.3">
      <c r="A357" s="13">
        <v>93</v>
      </c>
      <c r="AA357" s="13">
        <v>105.76</v>
      </c>
    </row>
    <row r="358" spans="1:27" s="15" customFormat="1" x14ac:dyDescent="0.25">
      <c r="A358" s="15">
        <v>85</v>
      </c>
      <c r="AA358" s="15">
        <v>85.52</v>
      </c>
    </row>
    <row r="359" spans="1:27" s="15" customFormat="1" x14ac:dyDescent="0.25">
      <c r="A359" s="15">
        <v>87</v>
      </c>
      <c r="AA359" s="15">
        <v>87.42</v>
      </c>
    </row>
    <row r="360" spans="1:27" s="15" customFormat="1" x14ac:dyDescent="0.25">
      <c r="A360" s="15">
        <v>64</v>
      </c>
      <c r="AA360" s="15">
        <v>77.56</v>
      </c>
    </row>
    <row r="361" spans="1:27" s="15" customFormat="1" x14ac:dyDescent="0.25">
      <c r="A361" s="15">
        <v>135</v>
      </c>
      <c r="AA361" s="15">
        <v>155.44999999999999</v>
      </c>
    </row>
    <row r="362" spans="1:27" s="15" customFormat="1" x14ac:dyDescent="0.25">
      <c r="A362" s="15">
        <v>66</v>
      </c>
      <c r="AA362" s="15">
        <v>63.96</v>
      </c>
    </row>
    <row r="363" spans="1:27" s="15" customFormat="1" x14ac:dyDescent="0.25">
      <c r="A363" s="15">
        <v>70</v>
      </c>
      <c r="AA363" s="15">
        <v>69.81</v>
      </c>
    </row>
    <row r="364" spans="1:27" s="15" customFormat="1" x14ac:dyDescent="0.25">
      <c r="A364" s="15">
        <v>140</v>
      </c>
      <c r="AA364" s="15">
        <v>137.22</v>
      </c>
    </row>
    <row r="365" spans="1:27" s="15" customFormat="1" x14ac:dyDescent="0.25">
      <c r="A365" s="15">
        <v>80</v>
      </c>
      <c r="AA365" s="15">
        <v>111.81</v>
      </c>
    </row>
    <row r="366" spans="1:27" s="15" customFormat="1" x14ac:dyDescent="0.25">
      <c r="A366" s="15">
        <v>64</v>
      </c>
      <c r="AA366" s="15">
        <v>67.8</v>
      </c>
    </row>
    <row r="367" spans="1:27" s="15" customFormat="1" x14ac:dyDescent="0.25">
      <c r="A367" s="15">
        <v>63</v>
      </c>
      <c r="AA367" s="15">
        <v>97.84</v>
      </c>
    </row>
    <row r="368" spans="1:27" s="18" customFormat="1" x14ac:dyDescent="0.25">
      <c r="A368" s="15">
        <v>95</v>
      </c>
      <c r="AA368" s="15">
        <v>144.5</v>
      </c>
    </row>
    <row r="369" spans="1:27" s="18" customFormat="1" x14ac:dyDescent="0.25">
      <c r="A369" s="15">
        <v>64</v>
      </c>
      <c r="AA369" s="15">
        <v>63.96</v>
      </c>
    </row>
    <row r="370" spans="1:27" s="18" customFormat="1" x14ac:dyDescent="0.25">
      <c r="A370" s="15">
        <v>64</v>
      </c>
      <c r="AA370" s="15">
        <v>63.96</v>
      </c>
    </row>
    <row r="371" spans="1:27" s="19" customFormat="1" ht="14.4" thickBot="1" x14ac:dyDescent="0.3">
      <c r="A371" s="13">
        <v>64</v>
      </c>
      <c r="AA371" s="13">
        <v>63.96</v>
      </c>
    </row>
    <row r="372" spans="1:27" s="20" customFormat="1" x14ac:dyDescent="0.25">
      <c r="A372" s="12">
        <v>64</v>
      </c>
      <c r="AA372" s="12">
        <v>67.8</v>
      </c>
    </row>
    <row r="373" spans="1:27" s="18" customFormat="1" x14ac:dyDescent="0.25">
      <c r="A373" s="12">
        <v>140</v>
      </c>
      <c r="AA373" s="12">
        <v>156.25</v>
      </c>
    </row>
    <row r="374" spans="1:27" s="18" customFormat="1" x14ac:dyDescent="0.25">
      <c r="A374" s="12">
        <v>64</v>
      </c>
      <c r="AA374" s="12">
        <v>63.96</v>
      </c>
    </row>
    <row r="375" spans="1:27" s="18" customFormat="1" x14ac:dyDescent="0.25">
      <c r="A375" s="12">
        <v>64</v>
      </c>
      <c r="AA375" s="12">
        <v>63.96</v>
      </c>
    </row>
    <row r="376" spans="1:27" s="18" customFormat="1" x14ac:dyDescent="0.25">
      <c r="A376" s="12">
        <v>118</v>
      </c>
      <c r="AA376" s="12">
        <v>146.44999999999999</v>
      </c>
    </row>
    <row r="377" spans="1:27" s="18" customFormat="1" x14ac:dyDescent="0.25">
      <c r="A377" s="12">
        <v>64</v>
      </c>
      <c r="AA377" s="12">
        <v>63.96</v>
      </c>
    </row>
    <row r="378" spans="1:27" s="18" customFormat="1" x14ac:dyDescent="0.25">
      <c r="A378" s="12">
        <v>61</v>
      </c>
      <c r="AA378" s="12">
        <v>72.959999999999994</v>
      </c>
    </row>
    <row r="379" spans="1:27" s="18" customFormat="1" x14ac:dyDescent="0.25">
      <c r="A379" s="12">
        <v>64</v>
      </c>
      <c r="AA379" s="12">
        <v>63.96</v>
      </c>
    </row>
    <row r="380" spans="1:27" s="18" customFormat="1" x14ac:dyDescent="0.25">
      <c r="A380" s="12">
        <v>64</v>
      </c>
      <c r="AA380" s="12">
        <v>79.459999999999994</v>
      </c>
    </row>
    <row r="381" spans="1:27" s="18" customFormat="1" x14ac:dyDescent="0.25">
      <c r="A381" s="12">
        <v>64</v>
      </c>
      <c r="AA381" s="12">
        <v>74.58</v>
      </c>
    </row>
    <row r="382" spans="1:27" s="18" customFormat="1" x14ac:dyDescent="0.25">
      <c r="A382" s="12">
        <v>98</v>
      </c>
      <c r="AA382" s="12">
        <v>112.82</v>
      </c>
    </row>
    <row r="383" spans="1:27" s="18" customFormat="1" x14ac:dyDescent="0.25">
      <c r="A383" s="12">
        <v>191</v>
      </c>
      <c r="AA383" s="12">
        <v>232.81</v>
      </c>
    </row>
    <row r="384" spans="1:27" s="18" customFormat="1" x14ac:dyDescent="0.25">
      <c r="A384" s="12">
        <v>100</v>
      </c>
      <c r="AA384" s="12">
        <v>104.38</v>
      </c>
    </row>
    <row r="385" spans="1:27" s="18" customFormat="1" x14ac:dyDescent="0.25">
      <c r="A385" s="12">
        <v>81</v>
      </c>
      <c r="AA385" s="12">
        <v>106.16</v>
      </c>
    </row>
    <row r="386" spans="1:27" s="19" customFormat="1" ht="14.4" thickBot="1" x14ac:dyDescent="0.3">
      <c r="A386" s="13">
        <v>61</v>
      </c>
      <c r="AA386" s="13">
        <v>72.98</v>
      </c>
    </row>
    <row r="387" spans="1:27" s="20" customFormat="1" x14ac:dyDescent="0.25">
      <c r="A387" s="12">
        <v>114</v>
      </c>
      <c r="AA387" s="12">
        <v>120.8</v>
      </c>
    </row>
    <row r="388" spans="1:27" s="20" customFormat="1" x14ac:dyDescent="0.25">
      <c r="A388" s="12">
        <v>83</v>
      </c>
      <c r="AA388" s="12">
        <v>89.81</v>
      </c>
    </row>
    <row r="389" spans="1:27" s="20" customFormat="1" x14ac:dyDescent="0.25">
      <c r="A389" s="12">
        <v>98</v>
      </c>
      <c r="AA389" s="12">
        <v>93.74</v>
      </c>
    </row>
    <row r="390" spans="1:27" s="20" customFormat="1" x14ac:dyDescent="0.25">
      <c r="A390" s="12">
        <v>153</v>
      </c>
      <c r="AA390" s="12">
        <v>165.54</v>
      </c>
    </row>
    <row r="391" spans="1:27" s="20" customFormat="1" x14ac:dyDescent="0.25">
      <c r="A391" s="12">
        <v>122</v>
      </c>
      <c r="AA391" s="12">
        <v>123.48</v>
      </c>
    </row>
    <row r="392" spans="1:27" s="20" customFormat="1" x14ac:dyDescent="0.25">
      <c r="A392" s="12">
        <v>124</v>
      </c>
      <c r="AA392" s="12">
        <v>127.88</v>
      </c>
    </row>
    <row r="393" spans="1:27" s="20" customFormat="1" x14ac:dyDescent="0.25">
      <c r="A393" s="12">
        <v>157</v>
      </c>
      <c r="AA393" s="12">
        <v>160.56</v>
      </c>
    </row>
    <row r="394" spans="1:27" s="19" customFormat="1" ht="14.4" thickBot="1" x14ac:dyDescent="0.3">
      <c r="A394" s="13">
        <v>119</v>
      </c>
      <c r="AA394" s="13">
        <v>123.48</v>
      </c>
    </row>
    <row r="395" spans="1:27" s="20" customFormat="1" x14ac:dyDescent="0.25">
      <c r="A395" s="12">
        <v>117</v>
      </c>
      <c r="AA395" s="12">
        <v>121.68</v>
      </c>
    </row>
    <row r="396" spans="1:27" s="20" customFormat="1" x14ac:dyDescent="0.25">
      <c r="A396" s="12">
        <v>152</v>
      </c>
      <c r="AA396" s="12">
        <v>156.35</v>
      </c>
    </row>
    <row r="397" spans="1:27" s="20" customFormat="1" x14ac:dyDescent="0.25">
      <c r="A397" s="12">
        <v>117</v>
      </c>
      <c r="AA397" s="12">
        <v>121.68</v>
      </c>
    </row>
    <row r="398" spans="1:27" s="20" customFormat="1" x14ac:dyDescent="0.25">
      <c r="A398" s="12">
        <v>118</v>
      </c>
      <c r="AA398" s="12">
        <v>130.36000000000001</v>
      </c>
    </row>
    <row r="399" spans="1:27" s="20" customFormat="1" x14ac:dyDescent="0.25">
      <c r="A399" s="12">
        <v>151</v>
      </c>
      <c r="AA399" s="12">
        <v>154.28</v>
      </c>
    </row>
    <row r="400" spans="1:27" s="20" customFormat="1" x14ac:dyDescent="0.25">
      <c r="A400" s="12">
        <v>150</v>
      </c>
      <c r="AA400" s="12">
        <v>154.81</v>
      </c>
    </row>
    <row r="401" spans="1:27" s="20" customFormat="1" x14ac:dyDescent="0.25">
      <c r="A401" s="12">
        <v>64</v>
      </c>
      <c r="AA401" s="12">
        <v>74.989999999999995</v>
      </c>
    </row>
    <row r="402" spans="1:27" s="20" customFormat="1" x14ac:dyDescent="0.25">
      <c r="A402" s="12">
        <v>128</v>
      </c>
      <c r="AA402" s="12">
        <v>123.48</v>
      </c>
    </row>
    <row r="403" spans="1:27" s="20" customFormat="1" x14ac:dyDescent="0.25">
      <c r="A403" s="12">
        <v>117</v>
      </c>
      <c r="AA403" s="12">
        <v>165.41</v>
      </c>
    </row>
    <row r="404" spans="1:27" s="20" customFormat="1" x14ac:dyDescent="0.25">
      <c r="A404" s="12">
        <v>155</v>
      </c>
      <c r="AA404" s="12">
        <v>158.65</v>
      </c>
    </row>
    <row r="405" spans="1:27" s="20" customFormat="1" x14ac:dyDescent="0.25">
      <c r="A405" s="12">
        <v>117</v>
      </c>
      <c r="AA405" s="12">
        <v>121.68</v>
      </c>
    </row>
    <row r="406" spans="1:27" s="20" customFormat="1" x14ac:dyDescent="0.25">
      <c r="A406" s="12">
        <v>117</v>
      </c>
      <c r="AA406" s="12">
        <v>127.55</v>
      </c>
    </row>
    <row r="407" spans="1:27" s="19" customFormat="1" ht="14.4" thickBot="1" x14ac:dyDescent="0.3">
      <c r="A407" s="13">
        <v>130</v>
      </c>
      <c r="AA407" s="13">
        <v>126.01</v>
      </c>
    </row>
    <row r="408" spans="1:27" s="20" customFormat="1" x14ac:dyDescent="0.25">
      <c r="A408" s="12">
        <v>133.13999999999999</v>
      </c>
      <c r="AA408" s="12">
        <v>290.95999999999998</v>
      </c>
    </row>
    <row r="409" spans="1:27" s="20" customFormat="1" x14ac:dyDescent="0.25">
      <c r="A409" s="12">
        <v>234</v>
      </c>
      <c r="AA409" s="12">
        <v>272.33</v>
      </c>
    </row>
    <row r="410" spans="1:27" s="20" customFormat="1" x14ac:dyDescent="0.25">
      <c r="A410" s="12">
        <v>183</v>
      </c>
      <c r="AA410" s="12">
        <v>258.81</v>
      </c>
    </row>
    <row r="411" spans="1:27" s="19" customFormat="1" ht="14.4" thickBot="1" x14ac:dyDescent="0.3">
      <c r="A411" s="13">
        <v>179</v>
      </c>
      <c r="AA411" s="13">
        <v>194.41</v>
      </c>
    </row>
    <row r="412" spans="1:27" s="20" customFormat="1" x14ac:dyDescent="0.25">
      <c r="A412" s="12">
        <v>91</v>
      </c>
      <c r="AA412" s="12">
        <v>120.13</v>
      </c>
    </row>
    <row r="413" spans="1:27" s="20" customFormat="1" x14ac:dyDescent="0.25">
      <c r="A413" s="12">
        <v>171</v>
      </c>
      <c r="AA413" s="12">
        <v>184.45</v>
      </c>
    </row>
    <row r="414" spans="1:27" s="19" customFormat="1" ht="14.4" thickBot="1" x14ac:dyDescent="0.3">
      <c r="A414" s="13">
        <v>109</v>
      </c>
      <c r="AA414" s="13">
        <v>120.5</v>
      </c>
    </row>
    <row r="415" spans="1:27" s="20" customFormat="1" x14ac:dyDescent="0.25">
      <c r="A415" s="12">
        <v>162</v>
      </c>
      <c r="AA415" s="12">
        <v>166.64</v>
      </c>
    </row>
    <row r="416" spans="1:27" s="20" customFormat="1" x14ac:dyDescent="0.25">
      <c r="A416" s="12">
        <v>165</v>
      </c>
      <c r="AA416" s="12">
        <v>179.66</v>
      </c>
    </row>
    <row r="417" spans="1:27" s="20" customFormat="1" x14ac:dyDescent="0.25">
      <c r="A417" s="12">
        <v>165</v>
      </c>
      <c r="AA417" s="12">
        <v>195.16</v>
      </c>
    </row>
    <row r="418" spans="1:27" s="20" customFormat="1" x14ac:dyDescent="0.25">
      <c r="A418" s="12">
        <v>127</v>
      </c>
      <c r="AA418" s="12">
        <v>147.46</v>
      </c>
    </row>
    <row r="419" spans="1:27" s="19" customFormat="1" ht="14.4" thickBot="1" x14ac:dyDescent="0.3">
      <c r="A419" s="13">
        <v>145</v>
      </c>
      <c r="AA419" s="13">
        <v>156.19999999999999</v>
      </c>
    </row>
    <row r="420" spans="1:27" s="20" customFormat="1" x14ac:dyDescent="0.25">
      <c r="A420" s="12">
        <v>125</v>
      </c>
      <c r="AA420" s="12">
        <v>133.22</v>
      </c>
    </row>
    <row r="421" spans="1:27" s="20" customFormat="1" x14ac:dyDescent="0.25">
      <c r="A421" s="12">
        <v>0</v>
      </c>
      <c r="AA421" s="12">
        <v>183.76</v>
      </c>
    </row>
    <row r="422" spans="1:27" s="20" customFormat="1" x14ac:dyDescent="0.25">
      <c r="A422" s="12">
        <v>257</v>
      </c>
      <c r="AA422" s="12">
        <v>265.02</v>
      </c>
    </row>
    <row r="423" spans="1:27" s="20" customFormat="1" x14ac:dyDescent="0.25">
      <c r="A423" s="12">
        <v>86</v>
      </c>
      <c r="AA423" s="12">
        <v>80.66</v>
      </c>
    </row>
    <row r="424" spans="1:27" s="20" customFormat="1" x14ac:dyDescent="0.25">
      <c r="A424" s="12">
        <v>254</v>
      </c>
      <c r="AA424" s="12">
        <v>243.85</v>
      </c>
    </row>
    <row r="425" spans="1:27" s="19" customFormat="1" ht="14.4" thickBot="1" x14ac:dyDescent="0.3">
      <c r="A425" s="13">
        <v>53</v>
      </c>
      <c r="AA425" s="13">
        <v>73</v>
      </c>
    </row>
    <row r="426" spans="1:27" s="20" customFormat="1" x14ac:dyDescent="0.25">
      <c r="A426" s="12">
        <v>77</v>
      </c>
      <c r="AA426" s="12">
        <v>76.44</v>
      </c>
    </row>
    <row r="427" spans="1:27" s="20" customFormat="1" x14ac:dyDescent="0.25">
      <c r="A427" s="12">
        <v>75</v>
      </c>
      <c r="AA427" s="12">
        <v>72</v>
      </c>
    </row>
    <row r="428" spans="1:27" s="20" customFormat="1" x14ac:dyDescent="0.25">
      <c r="A428" s="12">
        <v>64</v>
      </c>
      <c r="AA428" s="12">
        <v>68.28</v>
      </c>
    </row>
    <row r="429" spans="1:27" s="20" customFormat="1" x14ac:dyDescent="0.25">
      <c r="A429" s="12">
        <v>64</v>
      </c>
      <c r="AA429" s="12">
        <v>76.900000000000006</v>
      </c>
    </row>
    <row r="430" spans="1:27" s="20" customFormat="1" x14ac:dyDescent="0.25">
      <c r="A430" s="12">
        <v>73</v>
      </c>
      <c r="AA430" s="12">
        <v>88.24</v>
      </c>
    </row>
    <row r="431" spans="1:27" s="20" customFormat="1" x14ac:dyDescent="0.25">
      <c r="A431" s="12">
        <v>72</v>
      </c>
      <c r="AA431" s="12">
        <v>69.16</v>
      </c>
    </row>
    <row r="432" spans="1:27" s="20" customFormat="1" x14ac:dyDescent="0.25">
      <c r="A432" s="12">
        <v>154</v>
      </c>
      <c r="AA432" s="12">
        <v>170.82</v>
      </c>
    </row>
    <row r="433" spans="1:41" s="20" customFormat="1" x14ac:dyDescent="0.25">
      <c r="A433" s="12">
        <v>103</v>
      </c>
      <c r="AA433" s="12">
        <v>119.33</v>
      </c>
    </row>
    <row r="434" spans="1:41" s="20" customFormat="1" x14ac:dyDescent="0.25">
      <c r="A434" s="12">
        <v>64</v>
      </c>
      <c r="AA434" s="12">
        <v>79.16</v>
      </c>
    </row>
    <row r="435" spans="1:41" s="20" customFormat="1" x14ac:dyDescent="0.25">
      <c r="A435" s="12">
        <v>98</v>
      </c>
      <c r="AA435" s="12">
        <v>77.14</v>
      </c>
    </row>
    <row r="436" spans="1:41" s="19" customFormat="1" ht="14.4" thickBot="1" x14ac:dyDescent="0.3">
      <c r="A436" s="13">
        <v>72</v>
      </c>
      <c r="AA436" s="13">
        <v>85.49</v>
      </c>
    </row>
    <row r="437" spans="1:41" s="20" customFormat="1" x14ac:dyDescent="0.25">
      <c r="A437" s="12">
        <v>131</v>
      </c>
      <c r="AA437" s="12">
        <v>120.6</v>
      </c>
    </row>
    <row r="438" spans="1:41" s="20" customFormat="1" x14ac:dyDescent="0.25">
      <c r="A438" s="12">
        <v>64</v>
      </c>
      <c r="AA438" s="12">
        <v>63.42</v>
      </c>
    </row>
    <row r="439" spans="1:41" s="20" customFormat="1" x14ac:dyDescent="0.25">
      <c r="A439" s="12">
        <v>99</v>
      </c>
      <c r="AA439" s="12">
        <v>129.9</v>
      </c>
    </row>
    <row r="440" spans="1:41" s="20" customFormat="1" x14ac:dyDescent="0.25">
      <c r="A440" s="12">
        <v>64</v>
      </c>
      <c r="AA440" s="12">
        <v>61.46</v>
      </c>
    </row>
    <row r="441" spans="1:41" s="20" customFormat="1" x14ac:dyDescent="0.25">
      <c r="A441" s="12">
        <v>76</v>
      </c>
      <c r="AA441" s="12">
        <v>75.900000000000006</v>
      </c>
    </row>
    <row r="442" spans="1:41" s="20" customFormat="1" x14ac:dyDescent="0.25">
      <c r="A442" s="12">
        <v>64</v>
      </c>
      <c r="AA442" s="12">
        <v>63.96</v>
      </c>
    </row>
    <row r="443" spans="1:41" s="20" customFormat="1" x14ac:dyDescent="0.25">
      <c r="A443" s="12">
        <v>70</v>
      </c>
      <c r="AA443" s="12">
        <v>69.72</v>
      </c>
    </row>
    <row r="444" spans="1:41" s="20" customFormat="1" x14ac:dyDescent="0.25">
      <c r="A444" s="12">
        <v>90</v>
      </c>
      <c r="AA444" s="12">
        <v>103.9</v>
      </c>
    </row>
    <row r="445" spans="1:41" s="20" customFormat="1" x14ac:dyDescent="0.25">
      <c r="A445" s="12">
        <v>64</v>
      </c>
      <c r="AA445" s="12">
        <v>63.96</v>
      </c>
    </row>
    <row r="446" spans="1:41" s="20" customFormat="1" x14ac:dyDescent="0.25">
      <c r="A446" s="12">
        <v>69</v>
      </c>
      <c r="AA446" s="12">
        <v>69.72</v>
      </c>
    </row>
    <row r="447" spans="1:41" s="19" customFormat="1" ht="14.4" thickBot="1" x14ac:dyDescent="0.3">
      <c r="A447" s="13">
        <v>137</v>
      </c>
      <c r="AA447" s="13">
        <v>150.1</v>
      </c>
      <c r="AJ447" s="19">
        <v>16.559999999999999</v>
      </c>
    </row>
    <row r="448" spans="1:41" s="19" customFormat="1" ht="14.4" thickBot="1" x14ac:dyDescent="0.3">
      <c r="A448" s="13"/>
      <c r="L448" s="19">
        <v>97</v>
      </c>
      <c r="AA448" s="13">
        <v>42</v>
      </c>
      <c r="AL448" s="19">
        <v>52.5</v>
      </c>
      <c r="AO448" s="19">
        <v>82.5</v>
      </c>
    </row>
    <row r="449" spans="1:27" s="20" customFormat="1" x14ac:dyDescent="0.25">
      <c r="A449" s="12">
        <v>77</v>
      </c>
      <c r="AA449" s="12">
        <v>116</v>
      </c>
    </row>
    <row r="450" spans="1:27" s="20" customFormat="1" x14ac:dyDescent="0.25">
      <c r="A450" s="12">
        <v>86</v>
      </c>
      <c r="AA450" s="12">
        <v>94.49</v>
      </c>
    </row>
    <row r="451" spans="1:27" s="20" customFormat="1" x14ac:dyDescent="0.25">
      <c r="A451" s="12">
        <v>140</v>
      </c>
      <c r="AA451" s="12">
        <v>141.85</v>
      </c>
    </row>
    <row r="452" spans="1:27" s="20" customFormat="1" x14ac:dyDescent="0.25">
      <c r="A452" s="12">
        <v>163</v>
      </c>
      <c r="AA452" s="12">
        <v>168.55</v>
      </c>
    </row>
    <row r="453" spans="1:27" s="20" customFormat="1" ht="15" customHeight="1" x14ac:dyDescent="0.25">
      <c r="A453" s="12">
        <v>180</v>
      </c>
      <c r="AA453" s="12">
        <v>174.5</v>
      </c>
    </row>
    <row r="454" spans="1:27" s="20" customFormat="1" x14ac:dyDescent="0.25">
      <c r="A454" s="12">
        <v>155</v>
      </c>
      <c r="AA454" s="12">
        <v>168.06</v>
      </c>
    </row>
    <row r="455" spans="1:27" s="20" customFormat="1" x14ac:dyDescent="0.25">
      <c r="A455" s="12">
        <v>82</v>
      </c>
      <c r="AA455" s="12">
        <v>81.13</v>
      </c>
    </row>
    <row r="456" spans="1:27" s="22" customFormat="1" x14ac:dyDescent="0.25">
      <c r="A456" s="23">
        <v>81.13</v>
      </c>
      <c r="AA456" s="23">
        <v>88.09</v>
      </c>
    </row>
    <row r="457" spans="1:27" s="19" customFormat="1" ht="14.4" thickBot="1" x14ac:dyDescent="0.3">
      <c r="A457" s="13">
        <v>142</v>
      </c>
      <c r="AA457" s="13">
        <v>145.69</v>
      </c>
    </row>
    <row r="458" spans="1:27" s="20" customFormat="1" x14ac:dyDescent="0.25">
      <c r="A458" s="12">
        <v>77</v>
      </c>
      <c r="AA458" s="12">
        <v>86.52</v>
      </c>
    </row>
    <row r="459" spans="1:27" s="20" customFormat="1" x14ac:dyDescent="0.25">
      <c r="A459" s="12">
        <v>125</v>
      </c>
      <c r="AA459" s="12">
        <v>161.47999999999999</v>
      </c>
    </row>
    <row r="460" spans="1:27" s="20" customFormat="1" x14ac:dyDescent="0.25">
      <c r="A460" s="12">
        <v>90</v>
      </c>
      <c r="AA460" s="12">
        <v>99.94</v>
      </c>
    </row>
    <row r="461" spans="1:27" s="20" customFormat="1" x14ac:dyDescent="0.25">
      <c r="A461" s="12">
        <v>64</v>
      </c>
      <c r="AA461" s="12">
        <v>63.96</v>
      </c>
    </row>
    <row r="462" spans="1:27" s="20" customFormat="1" x14ac:dyDescent="0.25">
      <c r="A462" s="12">
        <v>64</v>
      </c>
      <c r="AA462" s="12">
        <v>89.04</v>
      </c>
    </row>
    <row r="463" spans="1:27" s="20" customFormat="1" x14ac:dyDescent="0.25">
      <c r="A463" s="12">
        <v>64</v>
      </c>
      <c r="AA463" s="12">
        <v>63.96</v>
      </c>
    </row>
    <row r="464" spans="1:27" s="20" customFormat="1" ht="15" customHeight="1" x14ac:dyDescent="0.25">
      <c r="A464" s="12">
        <v>29</v>
      </c>
      <c r="AA464" s="12">
        <v>15.01</v>
      </c>
    </row>
    <row r="465" spans="1:27" s="20" customFormat="1" x14ac:dyDescent="0.25">
      <c r="A465" s="12">
        <v>64</v>
      </c>
      <c r="AA465" s="12">
        <v>63.96</v>
      </c>
    </row>
    <row r="466" spans="1:27" s="20" customFormat="1" x14ac:dyDescent="0.25">
      <c r="A466" s="12">
        <v>20</v>
      </c>
      <c r="AA466" s="12">
        <v>36.24</v>
      </c>
    </row>
    <row r="467" spans="1:27" s="20" customFormat="1" x14ac:dyDescent="0.25">
      <c r="A467" s="12">
        <v>92</v>
      </c>
      <c r="AA467" s="12">
        <v>158.74</v>
      </c>
    </row>
    <row r="468" spans="1:27" s="20" customFormat="1" x14ac:dyDescent="0.25">
      <c r="A468" s="12">
        <v>73.63</v>
      </c>
      <c r="AA468" s="12">
        <v>92.72</v>
      </c>
    </row>
    <row r="469" spans="1:27" s="20" customFormat="1" x14ac:dyDescent="0.25">
      <c r="A469" s="12">
        <v>72</v>
      </c>
      <c r="AA469" s="12">
        <v>69.69</v>
      </c>
    </row>
    <row r="470" spans="1:27" s="19" customFormat="1" ht="14.4" thickBot="1" x14ac:dyDescent="0.3">
      <c r="A470" s="13">
        <v>86</v>
      </c>
      <c r="AA470" s="13">
        <v>121.57</v>
      </c>
    </row>
    <row r="471" spans="1:27" s="20" customFormat="1" x14ac:dyDescent="0.25">
      <c r="A471" s="12">
        <v>180</v>
      </c>
      <c r="AA471" s="12">
        <v>178.94</v>
      </c>
    </row>
    <row r="472" spans="1:27" s="20" customFormat="1" x14ac:dyDescent="0.25">
      <c r="A472" s="12">
        <v>131</v>
      </c>
      <c r="AA472" s="12">
        <v>145.72</v>
      </c>
    </row>
    <row r="473" spans="1:27" s="20" customFormat="1" x14ac:dyDescent="0.25">
      <c r="A473" s="12">
        <v>156</v>
      </c>
      <c r="AA473" s="12">
        <v>155.97</v>
      </c>
    </row>
    <row r="474" spans="1:27" s="20" customFormat="1" x14ac:dyDescent="0.25">
      <c r="A474" s="12">
        <v>72</v>
      </c>
      <c r="AA474" s="12">
        <v>124.29</v>
      </c>
    </row>
    <row r="475" spans="1:27" s="20" customFormat="1" x14ac:dyDescent="0.25">
      <c r="A475" s="12">
        <v>144</v>
      </c>
      <c r="AA475" s="12">
        <v>149.84</v>
      </c>
    </row>
    <row r="476" spans="1:27" s="20" customFormat="1" x14ac:dyDescent="0.25">
      <c r="A476" s="12">
        <v>97</v>
      </c>
      <c r="AA476" s="12">
        <v>81.010000000000005</v>
      </c>
    </row>
    <row r="477" spans="1:27" s="20" customFormat="1" x14ac:dyDescent="0.25">
      <c r="A477" s="12">
        <v>104</v>
      </c>
      <c r="AA477" s="12">
        <v>118.82</v>
      </c>
    </row>
    <row r="478" spans="1:27" s="20" customFormat="1" x14ac:dyDescent="0.25">
      <c r="A478" s="12">
        <v>74</v>
      </c>
      <c r="AA478" s="12">
        <v>89.51</v>
      </c>
    </row>
    <row r="479" spans="1:27" s="20" customFormat="1" x14ac:dyDescent="0.25">
      <c r="A479" s="12">
        <v>150</v>
      </c>
      <c r="AA479" s="12">
        <v>152.09</v>
      </c>
    </row>
    <row r="480" spans="1:27" s="19" customFormat="1" ht="14.4" thickBot="1" x14ac:dyDescent="0.3">
      <c r="A480" s="13">
        <v>75</v>
      </c>
      <c r="AA480" s="13">
        <v>88.43</v>
      </c>
    </row>
    <row r="481" spans="1:27" s="20" customFormat="1" x14ac:dyDescent="0.25">
      <c r="A481" s="12">
        <v>82</v>
      </c>
      <c r="AA481" s="12">
        <v>149.96</v>
      </c>
    </row>
    <row r="482" spans="1:27" s="20" customFormat="1" x14ac:dyDescent="0.25">
      <c r="A482" s="12">
        <v>64</v>
      </c>
      <c r="AA482" s="12">
        <v>75.959999999999994</v>
      </c>
    </row>
    <row r="483" spans="1:27" s="20" customFormat="1" x14ac:dyDescent="0.25">
      <c r="A483" s="12">
        <v>61</v>
      </c>
      <c r="AA483" s="12">
        <v>63.96</v>
      </c>
    </row>
    <row r="484" spans="1:27" s="20" customFormat="1" x14ac:dyDescent="0.25">
      <c r="A484" s="12">
        <v>64</v>
      </c>
      <c r="AA484" s="12">
        <v>61.46</v>
      </c>
    </row>
    <row r="485" spans="1:27" s="20" customFormat="1" x14ac:dyDescent="0.25">
      <c r="A485" s="12">
        <v>86</v>
      </c>
      <c r="AA485" s="12">
        <v>86</v>
      </c>
    </row>
    <row r="486" spans="1:27" s="20" customFormat="1" x14ac:dyDescent="0.25">
      <c r="A486" s="12">
        <v>113</v>
      </c>
      <c r="AA486" s="12">
        <v>123.48</v>
      </c>
    </row>
    <row r="487" spans="1:27" s="20" customFormat="1" x14ac:dyDescent="0.25">
      <c r="A487" s="12">
        <v>64</v>
      </c>
      <c r="AA487" s="12">
        <v>76.11</v>
      </c>
    </row>
    <row r="488" spans="1:27" s="20" customFormat="1" x14ac:dyDescent="0.25">
      <c r="A488" s="12">
        <v>64</v>
      </c>
      <c r="AA488" s="12">
        <v>63.96</v>
      </c>
    </row>
    <row r="489" spans="1:27" s="20" customFormat="1" x14ac:dyDescent="0.25">
      <c r="A489" s="12">
        <v>116</v>
      </c>
      <c r="AA489" s="12">
        <v>115.45</v>
      </c>
    </row>
    <row r="490" spans="1:27" s="20" customFormat="1" x14ac:dyDescent="0.25">
      <c r="A490" s="12">
        <v>64</v>
      </c>
      <c r="AA490" s="12">
        <v>71.5</v>
      </c>
    </row>
    <row r="491" spans="1:27" s="20" customFormat="1" x14ac:dyDescent="0.25">
      <c r="A491" s="12">
        <v>75</v>
      </c>
      <c r="AA491" s="12">
        <v>63.96</v>
      </c>
    </row>
    <row r="492" spans="1:27" s="20" customFormat="1" x14ac:dyDescent="0.25">
      <c r="A492" s="12">
        <v>141</v>
      </c>
      <c r="AA492" s="12">
        <v>154.69999999999999</v>
      </c>
    </row>
    <row r="493" spans="1:27" s="20" customFormat="1" x14ac:dyDescent="0.25">
      <c r="A493" s="12">
        <v>64</v>
      </c>
      <c r="AA493" s="12">
        <v>75.959999999999994</v>
      </c>
    </row>
    <row r="494" spans="1:27" s="20" customFormat="1" x14ac:dyDescent="0.25">
      <c r="A494" s="12">
        <v>75</v>
      </c>
      <c r="AA494" s="12">
        <v>88.01</v>
      </c>
    </row>
    <row r="495" spans="1:27" s="20" customFormat="1" x14ac:dyDescent="0.25">
      <c r="A495" s="12">
        <v>86</v>
      </c>
      <c r="AA495" s="12">
        <v>134.79</v>
      </c>
    </row>
    <row r="496" spans="1:27" s="19" customFormat="1" ht="14.4" thickBot="1" x14ac:dyDescent="0.3">
      <c r="A496" s="13">
        <v>91</v>
      </c>
      <c r="AA496" s="13">
        <v>95.56</v>
      </c>
    </row>
    <row r="497" spans="1:36" s="20" customFormat="1" x14ac:dyDescent="0.25">
      <c r="A497" s="12">
        <v>119</v>
      </c>
      <c r="AA497" s="12">
        <v>121.68</v>
      </c>
    </row>
    <row r="498" spans="1:36" s="20" customFormat="1" x14ac:dyDescent="0.25">
      <c r="A498" s="12">
        <v>123</v>
      </c>
      <c r="AA498" s="12">
        <v>141.12</v>
      </c>
    </row>
    <row r="499" spans="1:36" s="20" customFormat="1" x14ac:dyDescent="0.25">
      <c r="A499" s="12">
        <v>117</v>
      </c>
      <c r="AA499" s="12">
        <v>121.68</v>
      </c>
    </row>
    <row r="500" spans="1:36" s="20" customFormat="1" x14ac:dyDescent="0.25">
      <c r="A500" s="12">
        <v>149</v>
      </c>
      <c r="AA500" s="12">
        <v>154.08000000000001</v>
      </c>
    </row>
    <row r="501" spans="1:36" s="20" customFormat="1" x14ac:dyDescent="0.25">
      <c r="A501" s="12">
        <v>127</v>
      </c>
      <c r="AA501" s="12">
        <v>130.76</v>
      </c>
    </row>
    <row r="502" spans="1:36" s="20" customFormat="1" x14ac:dyDescent="0.25">
      <c r="A502" s="12">
        <v>156</v>
      </c>
      <c r="AA502" s="12">
        <v>159.31</v>
      </c>
    </row>
    <row r="503" spans="1:36" s="20" customFormat="1" x14ac:dyDescent="0.25">
      <c r="A503" s="12">
        <v>131</v>
      </c>
      <c r="AA503" s="12">
        <v>127.55</v>
      </c>
    </row>
    <row r="504" spans="1:36" s="20" customFormat="1" x14ac:dyDescent="0.25">
      <c r="A504" s="12">
        <v>122</v>
      </c>
      <c r="AA504" s="12">
        <v>132.59</v>
      </c>
    </row>
    <row r="505" spans="1:36" s="20" customFormat="1" x14ac:dyDescent="0.25">
      <c r="A505" s="12">
        <v>147</v>
      </c>
      <c r="AA505" s="12">
        <v>152.03</v>
      </c>
    </row>
    <row r="506" spans="1:36" s="20" customFormat="1" x14ac:dyDescent="0.25">
      <c r="A506" s="12">
        <v>150</v>
      </c>
      <c r="AA506" s="12"/>
      <c r="AJ506" s="20">
        <v>155.86000000000001</v>
      </c>
    </row>
    <row r="507" spans="1:36" s="19" customFormat="1" ht="14.4" thickBot="1" x14ac:dyDescent="0.3">
      <c r="A507" s="13">
        <v>143</v>
      </c>
      <c r="AA507" s="13"/>
      <c r="AJ507" s="19">
        <v>156.16</v>
      </c>
    </row>
    <row r="508" spans="1:36" s="20" customFormat="1" x14ac:dyDescent="0.25">
      <c r="A508" s="12">
        <v>119</v>
      </c>
      <c r="AA508" s="12">
        <v>149.72999999999999</v>
      </c>
    </row>
    <row r="509" spans="1:36" s="20" customFormat="1" x14ac:dyDescent="0.25">
      <c r="A509" s="12">
        <v>148</v>
      </c>
      <c r="AA509" s="12">
        <v>131.13</v>
      </c>
    </row>
    <row r="510" spans="1:36" s="20" customFormat="1" x14ac:dyDescent="0.25">
      <c r="A510" s="12">
        <v>187</v>
      </c>
      <c r="AA510" s="12">
        <v>185.82</v>
      </c>
    </row>
    <row r="511" spans="1:36" s="20" customFormat="1" x14ac:dyDescent="0.25">
      <c r="A511" s="12">
        <v>117</v>
      </c>
      <c r="AA511" s="12">
        <v>123.48</v>
      </c>
    </row>
    <row r="512" spans="1:36" s="20" customFormat="1" x14ac:dyDescent="0.25">
      <c r="A512" s="12">
        <v>124</v>
      </c>
      <c r="AA512" s="12">
        <v>127.55</v>
      </c>
    </row>
    <row r="513" spans="1:27" s="20" customFormat="1" x14ac:dyDescent="0.25">
      <c r="A513" s="12">
        <v>129</v>
      </c>
      <c r="AA513" s="12">
        <v>155.24</v>
      </c>
    </row>
    <row r="514" spans="1:27" s="20" customFormat="1" x14ac:dyDescent="0.25">
      <c r="A514" s="12">
        <v>153</v>
      </c>
      <c r="AA514" s="12">
        <v>160.63999999999999</v>
      </c>
    </row>
    <row r="515" spans="1:27" s="20" customFormat="1" x14ac:dyDescent="0.25">
      <c r="A515" s="12">
        <v>128</v>
      </c>
      <c r="AA515" s="12">
        <v>133.75</v>
      </c>
    </row>
    <row r="516" spans="1:27" s="19" customFormat="1" ht="14.4" thickBot="1" x14ac:dyDescent="0.3">
      <c r="A516" s="13">
        <v>149</v>
      </c>
      <c r="AA516" s="13">
        <v>155.38999999999999</v>
      </c>
    </row>
    <row r="517" spans="1:27" s="20" customFormat="1" x14ac:dyDescent="0.25">
      <c r="A517" s="12">
        <v>69</v>
      </c>
      <c r="AA517" s="12">
        <v>52.44</v>
      </c>
    </row>
    <row r="518" spans="1:27" s="20" customFormat="1" x14ac:dyDescent="0.25">
      <c r="A518" s="12">
        <v>72</v>
      </c>
      <c r="AA518" s="12">
        <v>55</v>
      </c>
    </row>
    <row r="519" spans="1:27" s="20" customFormat="1" x14ac:dyDescent="0.25">
      <c r="A519" s="12">
        <v>118</v>
      </c>
      <c r="AA519" s="12">
        <v>146.03</v>
      </c>
    </row>
    <row r="520" spans="1:27" s="20" customFormat="1" x14ac:dyDescent="0.25">
      <c r="A520" s="12">
        <v>76</v>
      </c>
      <c r="AA520" s="12">
        <v>85.19</v>
      </c>
    </row>
    <row r="521" spans="1:27" s="20" customFormat="1" x14ac:dyDescent="0.25">
      <c r="A521" s="12">
        <v>76</v>
      </c>
      <c r="AA521" s="12">
        <v>85.19</v>
      </c>
    </row>
    <row r="522" spans="1:27" s="20" customFormat="1" x14ac:dyDescent="0.25">
      <c r="A522" s="12">
        <v>103</v>
      </c>
      <c r="AA522" s="12">
        <v>123.43</v>
      </c>
    </row>
    <row r="523" spans="1:27" s="20" customFormat="1" x14ac:dyDescent="0.25">
      <c r="A523" s="12">
        <v>108</v>
      </c>
      <c r="AA523" s="12">
        <v>109.17</v>
      </c>
    </row>
    <row r="524" spans="1:27" s="20" customFormat="1" x14ac:dyDescent="0.25">
      <c r="A524" s="12">
        <v>64</v>
      </c>
      <c r="AA524" s="12">
        <v>67.88</v>
      </c>
    </row>
    <row r="525" spans="1:27" s="20" customFormat="1" x14ac:dyDescent="0.25">
      <c r="A525" s="12">
        <v>121</v>
      </c>
      <c r="AA525" s="12">
        <v>110.87</v>
      </c>
    </row>
    <row r="526" spans="1:27" s="20" customFormat="1" x14ac:dyDescent="0.25">
      <c r="A526" s="12">
        <v>81</v>
      </c>
      <c r="AA526" s="12">
        <v>93.19</v>
      </c>
    </row>
    <row r="527" spans="1:27" s="20" customFormat="1" x14ac:dyDescent="0.25">
      <c r="A527" s="12">
        <v>65</v>
      </c>
      <c r="AA527" s="12">
        <v>69.819999999999993</v>
      </c>
    </row>
    <row r="528" spans="1:27" s="20" customFormat="1" x14ac:dyDescent="0.25">
      <c r="A528" s="12">
        <v>61</v>
      </c>
      <c r="AA528" s="12">
        <v>88.34</v>
      </c>
    </row>
    <row r="529" spans="1:27" s="19" customFormat="1" ht="14.4" thickBot="1" x14ac:dyDescent="0.3">
      <c r="A529" s="13">
        <v>64</v>
      </c>
      <c r="AA529" s="13">
        <v>66.48</v>
      </c>
    </row>
    <row r="530" spans="1:27" s="20" customFormat="1" x14ac:dyDescent="0.25">
      <c r="A530" s="12">
        <v>64</v>
      </c>
      <c r="AA530" s="12">
        <v>89.82</v>
      </c>
    </row>
    <row r="531" spans="1:27" s="20" customFormat="1" x14ac:dyDescent="0.25">
      <c r="A531" s="12">
        <v>123</v>
      </c>
      <c r="AA531" s="12">
        <v>134.1</v>
      </c>
    </row>
    <row r="532" spans="1:27" s="20" customFormat="1" x14ac:dyDescent="0.25">
      <c r="A532" s="12">
        <v>64</v>
      </c>
      <c r="AA532" s="12">
        <v>80.760000000000005</v>
      </c>
    </row>
    <row r="533" spans="1:27" s="20" customFormat="1" x14ac:dyDescent="0.25">
      <c r="A533" s="12">
        <v>82</v>
      </c>
      <c r="AA533" s="12">
        <v>134.41999999999999</v>
      </c>
    </row>
    <row r="534" spans="1:27" s="20" customFormat="1" x14ac:dyDescent="0.25">
      <c r="A534" s="12">
        <v>97</v>
      </c>
      <c r="AA534" s="12">
        <v>86.12</v>
      </c>
    </row>
    <row r="535" spans="1:27" s="20" customFormat="1" x14ac:dyDescent="0.25">
      <c r="A535" s="12">
        <v>110</v>
      </c>
      <c r="AA535" s="12">
        <v>147.02000000000001</v>
      </c>
    </row>
    <row r="536" spans="1:27" s="20" customFormat="1" x14ac:dyDescent="0.25">
      <c r="A536" s="12">
        <v>114</v>
      </c>
      <c r="AA536" s="12">
        <v>116.24</v>
      </c>
    </row>
    <row r="537" spans="1:27" s="20" customFormat="1" x14ac:dyDescent="0.25">
      <c r="A537" s="12">
        <v>86</v>
      </c>
      <c r="AA537" s="12">
        <f>98.25-9.99</f>
        <v>88.26</v>
      </c>
    </row>
    <row r="538" spans="1:27" s="19" customFormat="1" ht="14.4" thickBot="1" x14ac:dyDescent="0.3">
      <c r="A538" s="13">
        <v>156</v>
      </c>
      <c r="AA538" s="13">
        <v>158.15</v>
      </c>
    </row>
    <row r="539" spans="1:27" s="20" customFormat="1" x14ac:dyDescent="0.25">
      <c r="A539" s="12">
        <v>44</v>
      </c>
      <c r="AA539" s="12">
        <v>45.44</v>
      </c>
    </row>
    <row r="540" spans="1:27" s="20" customFormat="1" x14ac:dyDescent="0.25">
      <c r="A540" s="12">
        <v>47</v>
      </c>
      <c r="AA540" s="12">
        <v>62.15</v>
      </c>
    </row>
    <row r="541" spans="1:27" s="20" customFormat="1" x14ac:dyDescent="0.25">
      <c r="A541" s="12">
        <v>206</v>
      </c>
      <c r="AA541" s="12">
        <v>210.27</v>
      </c>
    </row>
    <row r="542" spans="1:27" s="20" customFormat="1" x14ac:dyDescent="0.25">
      <c r="A542" s="12">
        <v>133</v>
      </c>
      <c r="AA542" s="12">
        <v>162.5</v>
      </c>
    </row>
    <row r="543" spans="1:27" s="20" customFormat="1" x14ac:dyDescent="0.25">
      <c r="A543" s="12">
        <v>120</v>
      </c>
      <c r="AA543" s="12">
        <v>290</v>
      </c>
    </row>
    <row r="544" spans="1:27" s="20" customFormat="1" x14ac:dyDescent="0.25">
      <c r="A544" s="12">
        <v>148</v>
      </c>
      <c r="AA544" s="12">
        <v>205.41</v>
      </c>
    </row>
    <row r="545" spans="1:27" s="20" customFormat="1" x14ac:dyDescent="0.25">
      <c r="A545" s="12">
        <v>154</v>
      </c>
      <c r="AA545" s="12">
        <v>282</v>
      </c>
    </row>
    <row r="546" spans="1:27" s="19" customFormat="1" ht="14.4" thickBot="1" x14ac:dyDescent="0.3">
      <c r="A546" s="13">
        <v>103</v>
      </c>
      <c r="AA546" s="13">
        <v>109.17</v>
      </c>
    </row>
    <row r="547" spans="1:27" s="20" customFormat="1" x14ac:dyDescent="0.25">
      <c r="A547" s="12">
        <v>69</v>
      </c>
      <c r="AA547" s="12">
        <v>82.46</v>
      </c>
    </row>
    <row r="548" spans="1:27" s="20" customFormat="1" x14ac:dyDescent="0.25">
      <c r="A548" s="12">
        <v>163</v>
      </c>
      <c r="AA548" s="12">
        <v>196.28</v>
      </c>
    </row>
    <row r="549" spans="1:27" s="20" customFormat="1" x14ac:dyDescent="0.25">
      <c r="A549" s="12">
        <v>98</v>
      </c>
      <c r="AA549" s="12">
        <v>107.46</v>
      </c>
    </row>
    <row r="550" spans="1:27" s="20" customFormat="1" x14ac:dyDescent="0.25">
      <c r="A550" s="12">
        <v>108</v>
      </c>
      <c r="AA550" s="12">
        <v>122.65</v>
      </c>
    </row>
    <row r="551" spans="1:27" s="20" customFormat="1" x14ac:dyDescent="0.25">
      <c r="A551" s="12">
        <v>74</v>
      </c>
      <c r="AA551" s="12">
        <v>69.16</v>
      </c>
    </row>
    <row r="552" spans="1:27" s="20" customFormat="1" x14ac:dyDescent="0.25">
      <c r="A552" s="12">
        <v>111</v>
      </c>
      <c r="AA552" s="12">
        <v>116.49</v>
      </c>
    </row>
    <row r="553" spans="1:27" s="20" customFormat="1" x14ac:dyDescent="0.25">
      <c r="A553" s="12">
        <v>74</v>
      </c>
      <c r="AA553" s="12">
        <v>72.92</v>
      </c>
    </row>
    <row r="554" spans="1:27" s="20" customFormat="1" x14ac:dyDescent="0.25">
      <c r="A554" s="12">
        <v>100</v>
      </c>
      <c r="AA554" s="12">
        <v>96.73</v>
      </c>
    </row>
    <row r="555" spans="1:27" s="20" customFormat="1" x14ac:dyDescent="0.25">
      <c r="A555" s="12">
        <v>64</v>
      </c>
      <c r="AA555" s="12">
        <v>63.96</v>
      </c>
    </row>
    <row r="556" spans="1:27" s="20" customFormat="1" x14ac:dyDescent="0.25">
      <c r="A556" s="12">
        <v>151</v>
      </c>
      <c r="AA556" s="12">
        <v>156.63</v>
      </c>
    </row>
    <row r="557" spans="1:27" s="20" customFormat="1" x14ac:dyDescent="0.25">
      <c r="A557" s="12">
        <v>73.38</v>
      </c>
      <c r="AA557" s="12">
        <v>78.08</v>
      </c>
    </row>
    <row r="558" spans="1:27" s="19" customFormat="1" ht="14.4" thickBot="1" x14ac:dyDescent="0.3">
      <c r="A558" s="13">
        <v>104</v>
      </c>
      <c r="AA558" s="13">
        <v>104.46</v>
      </c>
    </row>
    <row r="559" spans="1:27" s="20" customFormat="1" x14ac:dyDescent="0.25">
      <c r="A559" s="12">
        <v>161</v>
      </c>
      <c r="AA559" s="12">
        <v>167.39</v>
      </c>
    </row>
    <row r="560" spans="1:27" s="20" customFormat="1" x14ac:dyDescent="0.25">
      <c r="A560" s="12">
        <v>180</v>
      </c>
      <c r="AA560" s="12">
        <v>194.97</v>
      </c>
    </row>
    <row r="561" spans="1:27" s="20" customFormat="1" x14ac:dyDescent="0.25">
      <c r="A561" s="12">
        <v>74</v>
      </c>
      <c r="AA561" s="12">
        <v>77.75</v>
      </c>
    </row>
    <row r="562" spans="1:27" s="20" customFormat="1" x14ac:dyDescent="0.25">
      <c r="A562" s="12">
        <v>106</v>
      </c>
      <c r="AA562" s="12">
        <v>83.88</v>
      </c>
    </row>
    <row r="563" spans="1:27" s="20" customFormat="1" x14ac:dyDescent="0.25">
      <c r="A563" s="12">
        <v>82</v>
      </c>
      <c r="AA563" s="12">
        <v>84</v>
      </c>
    </row>
    <row r="564" spans="1:27" s="20" customFormat="1" x14ac:dyDescent="0.25">
      <c r="A564" s="12">
        <v>94</v>
      </c>
      <c r="AA564" s="12">
        <v>103.68</v>
      </c>
    </row>
    <row r="565" spans="1:27" s="20" customFormat="1" x14ac:dyDescent="0.25">
      <c r="A565" s="12">
        <v>117</v>
      </c>
      <c r="AA565" s="12">
        <v>121.68</v>
      </c>
    </row>
    <row r="566" spans="1:27" s="20" customFormat="1" x14ac:dyDescent="0.25">
      <c r="A566" s="12">
        <v>117</v>
      </c>
      <c r="AA566" s="12">
        <v>127.44</v>
      </c>
    </row>
    <row r="567" spans="1:27" s="19" customFormat="1" ht="14.4" thickBot="1" x14ac:dyDescent="0.3">
      <c r="A567" s="13">
        <v>153</v>
      </c>
      <c r="AA567" s="13">
        <v>159.96</v>
      </c>
    </row>
    <row r="568" spans="1:27" s="20" customFormat="1" x14ac:dyDescent="0.25">
      <c r="A568" s="12">
        <v>164</v>
      </c>
      <c r="AA568" s="12">
        <v>161.03</v>
      </c>
    </row>
    <row r="569" spans="1:27" s="20" customFormat="1" x14ac:dyDescent="0.25">
      <c r="A569" s="12">
        <v>84</v>
      </c>
      <c r="AA569" s="12">
        <v>96.61</v>
      </c>
    </row>
    <row r="570" spans="1:27" s="20" customFormat="1" x14ac:dyDescent="0.25">
      <c r="A570" s="12">
        <v>173</v>
      </c>
      <c r="AA570" s="12">
        <v>213.44</v>
      </c>
    </row>
    <row r="571" spans="1:27" s="20" customFormat="1" x14ac:dyDescent="0.25">
      <c r="A571" s="12">
        <v>111</v>
      </c>
      <c r="AA571" s="12">
        <v>111</v>
      </c>
    </row>
    <row r="572" spans="1:27" s="20" customFormat="1" x14ac:dyDescent="0.25">
      <c r="A572" s="12">
        <v>150</v>
      </c>
      <c r="AA572" s="12">
        <v>166.35</v>
      </c>
    </row>
    <row r="573" spans="1:27" s="20" customFormat="1" x14ac:dyDescent="0.25">
      <c r="A573" s="12">
        <v>151</v>
      </c>
      <c r="AA573" s="12">
        <v>173.21</v>
      </c>
    </row>
    <row r="574" spans="1:27" s="20" customFormat="1" x14ac:dyDescent="0.25">
      <c r="A574" s="12">
        <v>64</v>
      </c>
      <c r="AA574" s="12">
        <v>82.36</v>
      </c>
    </row>
    <row r="575" spans="1:27" s="20" customFormat="1" x14ac:dyDescent="0.25">
      <c r="A575" s="12">
        <v>124</v>
      </c>
      <c r="AA575" s="12">
        <v>129.44</v>
      </c>
    </row>
    <row r="576" spans="1:27" s="20" customFormat="1" x14ac:dyDescent="0.25">
      <c r="A576" s="12">
        <v>79</v>
      </c>
      <c r="AA576" s="12">
        <v>73.56</v>
      </c>
    </row>
    <row r="577" spans="1:27" s="19" customFormat="1" ht="14.4" thickBot="1" x14ac:dyDescent="0.3">
      <c r="A577" s="13">
        <v>130</v>
      </c>
      <c r="AA577" s="13">
        <v>149.13</v>
      </c>
    </row>
    <row r="578" spans="1:27" s="20" customFormat="1" x14ac:dyDescent="0.25">
      <c r="A578" s="12">
        <v>108</v>
      </c>
      <c r="AA578" s="12">
        <v>134.16</v>
      </c>
    </row>
    <row r="579" spans="1:27" s="22" customFormat="1" x14ac:dyDescent="0.25">
      <c r="A579" s="23">
        <v>157</v>
      </c>
      <c r="AA579" s="23">
        <v>167.05</v>
      </c>
    </row>
    <row r="580" spans="1:27" s="20" customFormat="1" x14ac:dyDescent="0.25">
      <c r="A580" s="12">
        <v>158</v>
      </c>
      <c r="AA580" s="12">
        <v>151.15</v>
      </c>
    </row>
    <row r="581" spans="1:27" s="20" customFormat="1" x14ac:dyDescent="0.25">
      <c r="A581" s="12">
        <v>154</v>
      </c>
      <c r="AA581" s="12">
        <v>153.13999999999999</v>
      </c>
    </row>
    <row r="582" spans="1:27" s="20" customFormat="1" x14ac:dyDescent="0.25">
      <c r="A582" s="12">
        <v>141</v>
      </c>
      <c r="AA582" s="12">
        <v>196.32</v>
      </c>
    </row>
    <row r="583" spans="1:27" s="20" customFormat="1" x14ac:dyDescent="0.25">
      <c r="A583" s="12">
        <v>165</v>
      </c>
      <c r="AA583" s="12">
        <v>175.9</v>
      </c>
    </row>
    <row r="584" spans="1:27" s="20" customFormat="1" x14ac:dyDescent="0.25">
      <c r="A584" s="12">
        <v>251</v>
      </c>
      <c r="AA584" s="12">
        <v>265.56</v>
      </c>
    </row>
    <row r="585" spans="1:27" s="20" customFormat="1" x14ac:dyDescent="0.25">
      <c r="A585" s="12">
        <v>71</v>
      </c>
      <c r="AA585" s="12">
        <v>92.58</v>
      </c>
    </row>
    <row r="586" spans="1:27" s="19" customFormat="1" ht="14.4" thickBot="1" x14ac:dyDescent="0.3">
      <c r="A586" s="13">
        <v>64</v>
      </c>
      <c r="AA586" s="13">
        <v>105.54</v>
      </c>
    </row>
    <row r="587" spans="1:27" s="22" customFormat="1" x14ac:dyDescent="0.25">
      <c r="A587" s="23">
        <v>123</v>
      </c>
      <c r="AA587" s="23">
        <v>159.6</v>
      </c>
    </row>
    <row r="588" spans="1:27" s="22" customFormat="1" x14ac:dyDescent="0.25">
      <c r="A588" s="23">
        <v>117</v>
      </c>
      <c r="AA588" s="23">
        <v>166.8</v>
      </c>
    </row>
    <row r="589" spans="1:27" s="22" customFormat="1" x14ac:dyDescent="0.25">
      <c r="A589" s="23">
        <v>244.15</v>
      </c>
      <c r="AA589" s="23">
        <v>257.58999999999997</v>
      </c>
    </row>
    <row r="590" spans="1:27" s="24" customFormat="1" ht="14.4" thickBot="1" x14ac:dyDescent="0.3">
      <c r="A590" s="25">
        <v>119</v>
      </c>
      <c r="AA590" s="25">
        <v>138.6</v>
      </c>
    </row>
    <row r="591" spans="1:27" s="22" customFormat="1" x14ac:dyDescent="0.25">
      <c r="A591" s="23">
        <v>117</v>
      </c>
      <c r="AA591" s="23">
        <v>125.48</v>
      </c>
    </row>
    <row r="592" spans="1:27" s="24" customFormat="1" ht="14.4" thickBot="1" x14ac:dyDescent="0.3">
      <c r="A592" s="25">
        <v>99</v>
      </c>
      <c r="AA592" s="25">
        <v>83.12</v>
      </c>
    </row>
    <row r="593" spans="1:27" s="22" customFormat="1" x14ac:dyDescent="0.25">
      <c r="A593" s="23">
        <v>53</v>
      </c>
      <c r="AA593" s="23">
        <v>20.48</v>
      </c>
    </row>
    <row r="594" spans="1:27" s="19" customFormat="1" ht="14.4" thickBot="1" x14ac:dyDescent="0.3">
      <c r="A594" s="13"/>
      <c r="AA594" s="13"/>
    </row>
    <row r="595" spans="1:27" s="22" customFormat="1" x14ac:dyDescent="0.25">
      <c r="A595" s="23">
        <v>116</v>
      </c>
      <c r="AA595" s="23">
        <v>111.28</v>
      </c>
    </row>
    <row r="596" spans="1:27" s="22" customFormat="1" x14ac:dyDescent="0.25">
      <c r="A596" s="23">
        <v>111</v>
      </c>
      <c r="AA596" s="23">
        <v>162.34</v>
      </c>
    </row>
    <row r="597" spans="1:27" s="22" customFormat="1" x14ac:dyDescent="0.25">
      <c r="A597" s="23">
        <v>116</v>
      </c>
      <c r="AA597" s="23">
        <v>120.96</v>
      </c>
    </row>
    <row r="598" spans="1:27" s="22" customFormat="1" x14ac:dyDescent="0.25">
      <c r="A598" s="23">
        <v>108</v>
      </c>
      <c r="AA598" s="23">
        <v>117.9</v>
      </c>
    </row>
    <row r="599" spans="1:27" s="24" customFormat="1" ht="14.4" thickBot="1" x14ac:dyDescent="0.3">
      <c r="A599" s="25">
        <v>115</v>
      </c>
      <c r="AA599" s="25">
        <v>104.69</v>
      </c>
    </row>
    <row r="600" spans="1:27" s="29" customFormat="1" ht="14.4" thickBot="1" x14ac:dyDescent="0.3">
      <c r="A600" s="30">
        <v>103</v>
      </c>
      <c r="AA600" s="30">
        <v>92.44</v>
      </c>
    </row>
    <row r="601" spans="1:27" s="29" customFormat="1" ht="14.4" thickBot="1" x14ac:dyDescent="0.3">
      <c r="A601" s="30">
        <v>104</v>
      </c>
      <c r="AA601" s="30">
        <v>144.91999999999999</v>
      </c>
    </row>
    <row r="602" spans="1:27" s="22" customFormat="1" x14ac:dyDescent="0.25">
      <c r="A602" s="23">
        <v>124</v>
      </c>
      <c r="AA602" s="23">
        <v>161.03</v>
      </c>
    </row>
    <row r="603" spans="1:27" s="22" customFormat="1" x14ac:dyDescent="0.25">
      <c r="A603" s="23">
        <v>117</v>
      </c>
      <c r="AA603" s="23">
        <v>147.96</v>
      </c>
    </row>
    <row r="604" spans="1:27" s="22" customFormat="1" x14ac:dyDescent="0.25">
      <c r="A604" s="23">
        <v>46</v>
      </c>
      <c r="AA604" s="23">
        <v>46</v>
      </c>
    </row>
    <row r="605" spans="1:27" s="22" customFormat="1" x14ac:dyDescent="0.25">
      <c r="A605" s="23">
        <v>46</v>
      </c>
      <c r="AA605" s="23">
        <v>46</v>
      </c>
    </row>
    <row r="606" spans="1:27" s="22" customFormat="1" x14ac:dyDescent="0.25">
      <c r="A606" s="23">
        <v>52</v>
      </c>
      <c r="AA606" s="23">
        <v>59.13</v>
      </c>
    </row>
    <row r="607" spans="1:27" s="22" customFormat="1" x14ac:dyDescent="0.25">
      <c r="A607" s="23">
        <v>59</v>
      </c>
      <c r="AA607" s="23">
        <v>59.82</v>
      </c>
    </row>
    <row r="608" spans="1:27" s="22" customFormat="1" x14ac:dyDescent="0.25">
      <c r="A608" s="23">
        <v>113</v>
      </c>
      <c r="AA608" s="23">
        <v>115.46</v>
      </c>
    </row>
    <row r="609" spans="1:27" s="22" customFormat="1" x14ac:dyDescent="0.25">
      <c r="A609" s="23">
        <v>93</v>
      </c>
      <c r="AA609" s="23">
        <v>109.11</v>
      </c>
    </row>
    <row r="610" spans="1:27" s="24" customFormat="1" ht="14.4" thickBot="1" x14ac:dyDescent="0.3">
      <c r="A610" s="25">
        <v>101</v>
      </c>
      <c r="AA610" s="25">
        <v>106.43</v>
      </c>
    </row>
    <row r="611" spans="1:27" s="22" customFormat="1" x14ac:dyDescent="0.25">
      <c r="A611" s="23">
        <v>73</v>
      </c>
      <c r="AA611" s="23">
        <v>160.41</v>
      </c>
    </row>
    <row r="612" spans="1:27" s="22" customFormat="1" x14ac:dyDescent="0.25">
      <c r="A612" s="23">
        <v>134</v>
      </c>
      <c r="AA612" s="23">
        <v>143.16999999999999</v>
      </c>
    </row>
    <row r="613" spans="1:27" s="22" customFormat="1" x14ac:dyDescent="0.25">
      <c r="A613" s="23">
        <v>116</v>
      </c>
      <c r="AA613" s="23">
        <v>129.5</v>
      </c>
    </row>
    <row r="614" spans="1:27" s="22" customFormat="1" x14ac:dyDescent="0.25">
      <c r="A614" s="23">
        <v>70</v>
      </c>
      <c r="AA614" s="23">
        <v>69.36</v>
      </c>
    </row>
    <row r="615" spans="1:27" s="22" customFormat="1" x14ac:dyDescent="0.25">
      <c r="A615" s="23">
        <v>61</v>
      </c>
      <c r="AA615" s="23">
        <v>61.46</v>
      </c>
    </row>
    <row r="616" spans="1:27" s="22" customFormat="1" x14ac:dyDescent="0.25">
      <c r="A616" s="23">
        <v>123</v>
      </c>
      <c r="AA616" s="23">
        <v>88.32</v>
      </c>
    </row>
    <row r="617" spans="1:27" s="22" customFormat="1" x14ac:dyDescent="0.25">
      <c r="A617" s="23">
        <v>120</v>
      </c>
      <c r="AA617" s="23">
        <v>127</v>
      </c>
    </row>
    <row r="618" spans="1:27" s="22" customFormat="1" x14ac:dyDescent="0.25">
      <c r="A618" s="23">
        <v>73</v>
      </c>
      <c r="AA618" s="23">
        <v>181.68</v>
      </c>
    </row>
    <row r="619" spans="1:27" s="22" customFormat="1" x14ac:dyDescent="0.25">
      <c r="A619" s="23">
        <v>149</v>
      </c>
      <c r="AA619" s="23">
        <f>183.36-12.47</f>
        <v>170.89000000000001</v>
      </c>
    </row>
    <row r="620" spans="1:27" s="22" customFormat="1" x14ac:dyDescent="0.25">
      <c r="A620" s="23">
        <v>80</v>
      </c>
      <c r="AA620" s="23">
        <v>78.709999999999994</v>
      </c>
    </row>
    <row r="621" spans="1:27" s="22" customFormat="1" x14ac:dyDescent="0.25">
      <c r="A621" s="23">
        <v>99</v>
      </c>
      <c r="AA621" s="23">
        <v>118.4</v>
      </c>
    </row>
    <row r="622" spans="1:27" s="22" customFormat="1" x14ac:dyDescent="0.25">
      <c r="A622" s="23">
        <v>64</v>
      </c>
      <c r="AA622" s="23">
        <v>61.46</v>
      </c>
    </row>
    <row r="623" spans="1:27" s="22" customFormat="1" x14ac:dyDescent="0.25">
      <c r="A623" s="23">
        <v>72</v>
      </c>
      <c r="AA623" s="23">
        <v>102.08</v>
      </c>
    </row>
    <row r="624" spans="1:27" s="22" customFormat="1" x14ac:dyDescent="0.25">
      <c r="A624" s="23">
        <v>69</v>
      </c>
      <c r="AA624" s="23">
        <v>102.09</v>
      </c>
    </row>
    <row r="625" spans="1:41" s="22" customFormat="1" x14ac:dyDescent="0.25">
      <c r="A625" s="23">
        <v>113</v>
      </c>
      <c r="AA625" s="23">
        <v>131.04</v>
      </c>
    </row>
    <row r="626" spans="1:41" s="22" customFormat="1" x14ac:dyDescent="0.25">
      <c r="A626" s="23">
        <v>112</v>
      </c>
      <c r="AA626" s="23">
        <v>111.9</v>
      </c>
    </row>
    <row r="627" spans="1:41" s="22" customFormat="1" x14ac:dyDescent="0.25">
      <c r="A627" s="23">
        <v>64</v>
      </c>
      <c r="AA627" s="23">
        <v>92.46</v>
      </c>
    </row>
    <row r="628" spans="1:41" s="22" customFormat="1" x14ac:dyDescent="0.25">
      <c r="A628" s="23">
        <v>207</v>
      </c>
      <c r="AA628" s="23">
        <v>234.2</v>
      </c>
    </row>
    <row r="629" spans="1:41" s="24" customFormat="1" ht="14.4" thickBot="1" x14ac:dyDescent="0.3">
      <c r="A629" s="25">
        <v>145</v>
      </c>
      <c r="AA629" s="25">
        <v>206.5</v>
      </c>
    </row>
    <row r="630" spans="1:41" s="22" customFormat="1" x14ac:dyDescent="0.25">
      <c r="A630" s="23"/>
      <c r="B630" s="22">
        <v>59</v>
      </c>
      <c r="AA630" s="23"/>
      <c r="AB630" s="22">
        <v>50.95</v>
      </c>
    </row>
    <row r="631" spans="1:41" s="22" customFormat="1" x14ac:dyDescent="0.25">
      <c r="A631" s="23"/>
      <c r="B631" s="22">
        <v>58.32</v>
      </c>
      <c r="AA631" s="23"/>
      <c r="AB631" s="22">
        <v>50.95</v>
      </c>
    </row>
    <row r="632" spans="1:41" s="22" customFormat="1" x14ac:dyDescent="0.25">
      <c r="A632" s="23"/>
      <c r="B632" s="22">
        <v>30</v>
      </c>
      <c r="AA632" s="23"/>
      <c r="AB632" s="22">
        <v>54.8</v>
      </c>
    </row>
    <row r="633" spans="1:41" s="22" customFormat="1" x14ac:dyDescent="0.25">
      <c r="A633" s="23"/>
      <c r="B633" s="22">
        <v>166.64</v>
      </c>
      <c r="AA633" s="23"/>
      <c r="AB633" s="22">
        <v>172.4</v>
      </c>
    </row>
    <row r="634" spans="1:41" s="22" customFormat="1" x14ac:dyDescent="0.25">
      <c r="A634" s="23"/>
      <c r="B634" s="22">
        <v>37</v>
      </c>
      <c r="AA634" s="23"/>
      <c r="AB634" s="22">
        <v>48.79</v>
      </c>
    </row>
    <row r="635" spans="1:41" s="22" customFormat="1" x14ac:dyDescent="0.25">
      <c r="A635" s="23"/>
      <c r="B635" s="22">
        <v>37</v>
      </c>
      <c r="AA635" s="23"/>
      <c r="AB635" s="22">
        <v>67.64</v>
      </c>
    </row>
    <row r="636" spans="1:41" s="31" customFormat="1" x14ac:dyDescent="0.25">
      <c r="A636" s="23"/>
      <c r="B636" s="22">
        <v>38</v>
      </c>
      <c r="AA636" s="23"/>
      <c r="AB636" s="22">
        <v>42.7</v>
      </c>
    </row>
    <row r="637" spans="1:41" s="32" customFormat="1" ht="14.4" thickBot="1" x14ac:dyDescent="0.3">
      <c r="A637" s="25"/>
      <c r="B637" s="24">
        <v>54.09</v>
      </c>
      <c r="AA637" s="25"/>
      <c r="AB637" s="24">
        <v>93.53</v>
      </c>
    </row>
    <row r="638" spans="1:41" s="31" customFormat="1" x14ac:dyDescent="0.25">
      <c r="A638" s="23"/>
      <c r="B638" s="22">
        <v>153</v>
      </c>
      <c r="AA638" s="23"/>
      <c r="AB638" s="22">
        <v>149.04</v>
      </c>
    </row>
    <row r="639" spans="1:41" s="32" customFormat="1" ht="14.4" thickBot="1" x14ac:dyDescent="0.3">
      <c r="A639" s="25"/>
      <c r="B639" s="24"/>
      <c r="O639" s="32">
        <v>552</v>
      </c>
      <c r="AA639" s="25"/>
      <c r="AB639" s="24"/>
      <c r="AO639" s="32">
        <v>581.04</v>
      </c>
    </row>
    <row r="640" spans="1:41" s="31" customFormat="1" x14ac:dyDescent="0.25">
      <c r="A640" s="23">
        <v>126</v>
      </c>
      <c r="B640" s="22"/>
      <c r="AA640" s="23">
        <v>125.68</v>
      </c>
      <c r="AB640" s="22"/>
    </row>
    <row r="641" spans="1:28" s="31" customFormat="1" x14ac:dyDescent="0.25">
      <c r="A641" s="23">
        <v>134</v>
      </c>
      <c r="B641" s="22"/>
      <c r="AA641" s="23">
        <v>125.97</v>
      </c>
      <c r="AB641" s="22"/>
    </row>
    <row r="642" spans="1:28" s="31" customFormat="1" x14ac:dyDescent="0.25">
      <c r="A642" s="23">
        <v>115</v>
      </c>
      <c r="B642" s="22"/>
      <c r="AA642" s="23">
        <v>112.35</v>
      </c>
      <c r="AB642" s="22"/>
    </row>
    <row r="643" spans="1:28" s="31" customFormat="1" x14ac:dyDescent="0.25">
      <c r="A643" s="23">
        <v>116</v>
      </c>
      <c r="B643" s="22"/>
      <c r="AA643" s="23">
        <v>111.28</v>
      </c>
      <c r="AB643" s="22"/>
    </row>
    <row r="644" spans="1:28" s="31" customFormat="1" x14ac:dyDescent="0.25">
      <c r="A644" s="23">
        <v>111</v>
      </c>
      <c r="B644" s="22"/>
      <c r="AA644" s="23">
        <v>111.28</v>
      </c>
      <c r="AB644" s="22"/>
    </row>
    <row r="645" spans="1:28" s="31" customFormat="1" x14ac:dyDescent="0.25">
      <c r="A645" s="23">
        <v>118</v>
      </c>
      <c r="B645" s="22"/>
      <c r="AA645" s="23">
        <v>113.97</v>
      </c>
      <c r="AB645" s="22"/>
    </row>
    <row r="646" spans="1:28" s="32" customFormat="1" ht="14.4" thickBot="1" x14ac:dyDescent="0.3">
      <c r="A646" s="25">
        <v>162</v>
      </c>
      <c r="B646" s="24"/>
      <c r="AA646" s="25">
        <v>166.67</v>
      </c>
      <c r="AB646" s="24"/>
    </row>
    <row r="647" spans="1:28" s="31" customFormat="1" x14ac:dyDescent="0.25">
      <c r="A647" s="23">
        <v>124</v>
      </c>
      <c r="B647" s="22"/>
      <c r="AA647" s="23">
        <v>127.5</v>
      </c>
      <c r="AB647" s="22"/>
    </row>
    <row r="648" spans="1:28" s="31" customFormat="1" x14ac:dyDescent="0.25">
      <c r="A648" s="23">
        <v>129</v>
      </c>
      <c r="B648" s="22"/>
      <c r="AA648" s="23">
        <v>129.32</v>
      </c>
      <c r="AB648" s="22"/>
    </row>
    <row r="649" spans="1:28" s="31" customFormat="1" x14ac:dyDescent="0.25">
      <c r="A649" s="23">
        <v>131</v>
      </c>
      <c r="B649" s="22"/>
      <c r="AA649" s="23">
        <v>128.19999999999999</v>
      </c>
      <c r="AB649" s="22"/>
    </row>
    <row r="650" spans="1:28" s="31" customFormat="1" x14ac:dyDescent="0.25">
      <c r="A650" s="23">
        <v>155</v>
      </c>
      <c r="B650" s="22"/>
      <c r="AA650" s="23">
        <v>156.69999999999999</v>
      </c>
      <c r="AB650" s="22"/>
    </row>
    <row r="651" spans="1:28" s="32" customFormat="1" ht="14.4" thickBot="1" x14ac:dyDescent="0.3">
      <c r="A651" s="25">
        <v>176</v>
      </c>
      <c r="B651" s="24"/>
      <c r="AA651" s="25">
        <v>183.79</v>
      </c>
      <c r="AB651" s="24"/>
    </row>
    <row r="652" spans="1:28" s="31" customFormat="1" x14ac:dyDescent="0.25">
      <c r="A652" s="23">
        <v>116</v>
      </c>
      <c r="B652" s="22"/>
      <c r="AA652" s="23">
        <v>111.28</v>
      </c>
      <c r="AB652" s="22"/>
    </row>
    <row r="653" spans="1:28" s="31" customFormat="1" x14ac:dyDescent="0.25">
      <c r="A653" s="23">
        <v>152</v>
      </c>
      <c r="B653" s="22"/>
      <c r="AA653" s="23">
        <v>164.24</v>
      </c>
      <c r="AB653" s="22"/>
    </row>
    <row r="654" spans="1:28" s="31" customFormat="1" x14ac:dyDescent="0.25">
      <c r="A654" s="23">
        <v>124</v>
      </c>
      <c r="B654" s="22"/>
      <c r="AA654" s="23">
        <v>140.02000000000001</v>
      </c>
      <c r="AB654" s="22"/>
    </row>
    <row r="655" spans="1:28" s="31" customFormat="1" x14ac:dyDescent="0.25">
      <c r="A655" s="23">
        <v>116</v>
      </c>
      <c r="B655" s="22"/>
      <c r="AA655" s="23">
        <v>111.28</v>
      </c>
      <c r="AB655" s="22"/>
    </row>
    <row r="656" spans="1:28" s="31" customFormat="1" x14ac:dyDescent="0.25">
      <c r="A656" s="23">
        <v>98</v>
      </c>
      <c r="B656" s="22"/>
      <c r="AA656" s="23">
        <v>136.28</v>
      </c>
      <c r="AB656" s="22"/>
    </row>
    <row r="657" spans="1:41" s="31" customFormat="1" x14ac:dyDescent="0.25">
      <c r="A657" s="23">
        <v>122</v>
      </c>
      <c r="B657" s="22"/>
      <c r="AA657" s="23">
        <v>119.57</v>
      </c>
      <c r="AB657" s="22"/>
    </row>
    <row r="658" spans="1:41" s="31" customFormat="1" x14ac:dyDescent="0.25">
      <c r="A658" s="23">
        <v>84</v>
      </c>
      <c r="B658" s="22"/>
      <c r="AA658" s="23">
        <v>78.180000000000007</v>
      </c>
      <c r="AB658" s="22"/>
    </row>
    <row r="659" spans="1:41" s="31" customFormat="1" x14ac:dyDescent="0.25">
      <c r="A659" s="23">
        <v>97</v>
      </c>
      <c r="AA659" s="23">
        <v>99</v>
      </c>
    </row>
    <row r="660" spans="1:41" s="32" customFormat="1" ht="22.5" customHeight="1" thickBot="1" x14ac:dyDescent="0.3">
      <c r="A660" s="25">
        <v>106</v>
      </c>
      <c r="AA660" s="25">
        <v>135.69</v>
      </c>
    </row>
    <row r="661" spans="1:41" s="33" customFormat="1" ht="15" customHeight="1" x14ac:dyDescent="0.25">
      <c r="A661" s="23">
        <v>116</v>
      </c>
      <c r="AA661" s="23">
        <v>111.28</v>
      </c>
    </row>
    <row r="662" spans="1:41" s="33" customFormat="1" ht="15" customHeight="1" x14ac:dyDescent="0.25">
      <c r="A662" s="23">
        <v>116</v>
      </c>
      <c r="AA662" s="23">
        <v>111.28</v>
      </c>
    </row>
    <row r="663" spans="1:41" s="33" customFormat="1" ht="17.25" customHeight="1" x14ac:dyDescent="0.25">
      <c r="A663" s="23">
        <v>116</v>
      </c>
      <c r="AA663" s="23">
        <v>111.28</v>
      </c>
    </row>
    <row r="664" spans="1:41" s="33" customFormat="1" ht="16.5" customHeight="1" x14ac:dyDescent="0.25">
      <c r="A664" s="23">
        <v>116</v>
      </c>
      <c r="AA664" s="23">
        <v>111.28</v>
      </c>
    </row>
    <row r="665" spans="1:41" s="33" customFormat="1" ht="13.5" customHeight="1" x14ac:dyDescent="0.25">
      <c r="A665" s="23">
        <v>98</v>
      </c>
      <c r="AA665" s="23">
        <v>110.34</v>
      </c>
    </row>
    <row r="666" spans="1:41" s="33" customFormat="1" ht="15" customHeight="1" x14ac:dyDescent="0.25">
      <c r="A666" s="23">
        <v>202</v>
      </c>
      <c r="AA666" s="23">
        <v>242.8</v>
      </c>
    </row>
    <row r="667" spans="1:41" s="32" customFormat="1" ht="13.5" customHeight="1" thickBot="1" x14ac:dyDescent="0.3">
      <c r="A667" s="25"/>
      <c r="L667" s="32">
        <v>225.6</v>
      </c>
      <c r="O667" s="32">
        <v>58.34</v>
      </c>
      <c r="AA667" s="25">
        <v>38</v>
      </c>
      <c r="AK667" s="32">
        <v>275.5</v>
      </c>
      <c r="AO667" s="32">
        <v>44.25</v>
      </c>
    </row>
    <row r="668" spans="1:41" s="33" customFormat="1" ht="13.5" customHeight="1" x14ac:dyDescent="0.25">
      <c r="A668" s="23">
        <v>84</v>
      </c>
      <c r="AA668" s="23">
        <v>104.36</v>
      </c>
    </row>
    <row r="669" spans="1:41" s="33" customFormat="1" ht="13.5" customHeight="1" x14ac:dyDescent="0.25">
      <c r="A669" s="23">
        <v>74</v>
      </c>
      <c r="AA669" s="23">
        <v>127.2</v>
      </c>
    </row>
    <row r="670" spans="1:41" s="33" customFormat="1" ht="13.5" customHeight="1" x14ac:dyDescent="0.25">
      <c r="A670" s="23">
        <v>94</v>
      </c>
      <c r="AA670" s="23">
        <v>93.06</v>
      </c>
    </row>
    <row r="671" spans="1:41" s="33" customFormat="1" ht="13.5" customHeight="1" x14ac:dyDescent="0.25">
      <c r="A671" s="23">
        <v>111</v>
      </c>
      <c r="AA671" s="23">
        <v>121.36</v>
      </c>
    </row>
    <row r="672" spans="1:41" s="33" customFormat="1" ht="13.5" customHeight="1" x14ac:dyDescent="0.25">
      <c r="A672" s="23">
        <v>106</v>
      </c>
      <c r="AA672" s="23">
        <v>151.78</v>
      </c>
    </row>
    <row r="673" spans="1:27" s="33" customFormat="1" ht="18" customHeight="1" x14ac:dyDescent="0.25">
      <c r="A673" s="23">
        <v>150</v>
      </c>
      <c r="AA673" s="23">
        <v>172.86</v>
      </c>
    </row>
    <row r="674" spans="1:27" s="33" customFormat="1" ht="16.5" customHeight="1" x14ac:dyDescent="0.25">
      <c r="A674" s="23">
        <v>144</v>
      </c>
      <c r="AA674" s="23">
        <v>154.07</v>
      </c>
    </row>
    <row r="675" spans="1:27" s="33" customFormat="1" ht="12.75" customHeight="1" x14ac:dyDescent="0.25">
      <c r="A675" s="23">
        <v>116</v>
      </c>
      <c r="AA675" s="23">
        <v>112.78</v>
      </c>
    </row>
    <row r="676" spans="1:27" s="32" customFormat="1" ht="12.75" customHeight="1" thickBot="1" x14ac:dyDescent="0.3">
      <c r="A676" s="25">
        <v>95</v>
      </c>
      <c r="AA676" s="25">
        <v>85.96</v>
      </c>
    </row>
    <row r="677" spans="1:27" s="33" customFormat="1" ht="12.75" customHeight="1" x14ac:dyDescent="0.25">
      <c r="A677" s="23">
        <v>74</v>
      </c>
      <c r="AA677" s="23">
        <v>184.88</v>
      </c>
    </row>
    <row r="678" spans="1:27" s="33" customFormat="1" ht="12.75" customHeight="1" x14ac:dyDescent="0.25">
      <c r="A678" s="23">
        <v>138</v>
      </c>
      <c r="AA678" s="23">
        <v>158.56</v>
      </c>
    </row>
    <row r="679" spans="1:27" s="33" customFormat="1" ht="12.75" customHeight="1" x14ac:dyDescent="0.25">
      <c r="A679" s="23">
        <v>135</v>
      </c>
      <c r="AA679" s="23">
        <v>185.6</v>
      </c>
    </row>
    <row r="680" spans="1:27" s="33" customFormat="1" ht="12.75" customHeight="1" x14ac:dyDescent="0.25">
      <c r="A680" s="23">
        <v>98</v>
      </c>
      <c r="AA680" s="23">
        <v>98.46</v>
      </c>
    </row>
    <row r="681" spans="1:27" s="33" customFormat="1" ht="12.75" customHeight="1" x14ac:dyDescent="0.25">
      <c r="A681" s="23">
        <v>159</v>
      </c>
      <c r="AA681" s="23">
        <v>166.3</v>
      </c>
    </row>
    <row r="682" spans="1:27" s="33" customFormat="1" ht="12.75" customHeight="1" x14ac:dyDescent="0.25">
      <c r="A682" s="23">
        <v>134</v>
      </c>
      <c r="AA682" s="23">
        <v>124.46</v>
      </c>
    </row>
    <row r="683" spans="1:27" s="32" customFormat="1" ht="18" customHeight="1" thickBot="1" x14ac:dyDescent="0.3">
      <c r="A683" s="25">
        <v>73.150000000000006</v>
      </c>
      <c r="AA683" s="25">
        <v>74.319999999999993</v>
      </c>
    </row>
    <row r="684" spans="1:27" s="33" customFormat="1" ht="18" customHeight="1" x14ac:dyDescent="0.25">
      <c r="A684" s="23">
        <v>127</v>
      </c>
      <c r="AA684" s="23">
        <v>128.49</v>
      </c>
    </row>
    <row r="685" spans="1:27" s="33" customFormat="1" ht="15" customHeight="1" x14ac:dyDescent="0.25">
      <c r="A685" s="23">
        <v>137</v>
      </c>
      <c r="AA685" s="23">
        <v>136.78</v>
      </c>
    </row>
    <row r="686" spans="1:27" s="33" customFormat="1" ht="15" customHeight="1" x14ac:dyDescent="0.25">
      <c r="A686" s="23">
        <v>116</v>
      </c>
      <c r="AA686" s="23">
        <v>116.46</v>
      </c>
    </row>
    <row r="687" spans="1:27" s="33" customFormat="1" ht="13.5" customHeight="1" x14ac:dyDescent="0.25">
      <c r="A687" s="23">
        <v>144</v>
      </c>
      <c r="AA687" s="23">
        <v>143.5</v>
      </c>
    </row>
    <row r="688" spans="1:27" s="33" customFormat="1" ht="15" customHeight="1" x14ac:dyDescent="0.25">
      <c r="A688" s="23">
        <v>124</v>
      </c>
      <c r="AA688" s="23">
        <v>123.66</v>
      </c>
    </row>
    <row r="689" spans="1:27" s="33" customFormat="1" ht="13.5" customHeight="1" x14ac:dyDescent="0.25">
      <c r="A689" s="23">
        <v>98</v>
      </c>
      <c r="AA689" s="23">
        <v>98.46</v>
      </c>
    </row>
    <row r="690" spans="1:27" s="33" customFormat="1" ht="16.5" customHeight="1" x14ac:dyDescent="0.25">
      <c r="A690" s="23">
        <v>96</v>
      </c>
      <c r="AA690" s="23">
        <v>142.54</v>
      </c>
    </row>
    <row r="691" spans="1:27" s="33" customFormat="1" ht="12.75" customHeight="1" x14ac:dyDescent="0.25">
      <c r="A691" s="23">
        <v>139</v>
      </c>
      <c r="AA691" s="23">
        <v>145.35</v>
      </c>
    </row>
    <row r="692" spans="1:27" s="33" customFormat="1" ht="16.5" customHeight="1" x14ac:dyDescent="0.25">
      <c r="A692" s="23">
        <v>164</v>
      </c>
      <c r="AA692" s="23">
        <v>133.66</v>
      </c>
    </row>
    <row r="693" spans="1:27" s="33" customFormat="1" ht="16.5" customHeight="1" x14ac:dyDescent="0.25">
      <c r="A693" s="23">
        <v>260</v>
      </c>
      <c r="AA693" s="23">
        <v>254.12</v>
      </c>
    </row>
    <row r="694" spans="1:27" s="33" customFormat="1" ht="16.5" customHeight="1" x14ac:dyDescent="0.25">
      <c r="A694" s="23">
        <v>120.77</v>
      </c>
      <c r="AA694" s="23">
        <v>129.93</v>
      </c>
    </row>
    <row r="695" spans="1:27" s="33" customFormat="1" ht="16.5" customHeight="1" x14ac:dyDescent="0.25">
      <c r="A695" s="23">
        <v>171</v>
      </c>
      <c r="AA695" s="23">
        <v>173.7</v>
      </c>
    </row>
    <row r="696" spans="1:27" s="33" customFormat="1" ht="16.5" customHeight="1" x14ac:dyDescent="0.25">
      <c r="A696" s="23">
        <v>93</v>
      </c>
      <c r="AA696" s="23">
        <v>93.42</v>
      </c>
    </row>
    <row r="697" spans="1:27" s="32" customFormat="1" ht="16.5" customHeight="1" thickBot="1" x14ac:dyDescent="0.3">
      <c r="A697" s="25">
        <v>116</v>
      </c>
      <c r="AA697" s="25">
        <v>111.28</v>
      </c>
    </row>
    <row r="698" spans="1:27" s="31" customFormat="1" ht="16.5" customHeight="1" x14ac:dyDescent="0.25">
      <c r="A698" s="23">
        <v>111</v>
      </c>
      <c r="AA698" s="23">
        <v>111.28</v>
      </c>
    </row>
    <row r="699" spans="1:27" s="31" customFormat="1" ht="16.5" customHeight="1" x14ac:dyDescent="0.25">
      <c r="A699" s="23">
        <v>111</v>
      </c>
      <c r="AA699" s="23">
        <v>111.28</v>
      </c>
    </row>
    <row r="700" spans="1:27" s="31" customFormat="1" ht="16.5" customHeight="1" x14ac:dyDescent="0.25">
      <c r="A700" s="23">
        <v>116</v>
      </c>
      <c r="AA700" s="23">
        <v>127.41</v>
      </c>
    </row>
    <row r="701" spans="1:27" s="31" customFormat="1" ht="16.5" customHeight="1" x14ac:dyDescent="0.25">
      <c r="A701" s="23">
        <v>116</v>
      </c>
      <c r="AA701" s="23">
        <v>147.93</v>
      </c>
    </row>
    <row r="702" spans="1:27" s="31" customFormat="1" ht="16.5" customHeight="1" x14ac:dyDescent="0.25">
      <c r="A702" s="23">
        <v>123</v>
      </c>
      <c r="AA702" s="23">
        <v>127.41</v>
      </c>
    </row>
    <row r="703" spans="1:27" s="31" customFormat="1" ht="16.5" customHeight="1" x14ac:dyDescent="0.25">
      <c r="A703" s="23">
        <v>114</v>
      </c>
      <c r="AA703" s="23">
        <v>121.36</v>
      </c>
    </row>
    <row r="704" spans="1:27" s="31" customFormat="1" ht="16.5" customHeight="1" x14ac:dyDescent="0.25">
      <c r="A704" s="23">
        <v>147</v>
      </c>
      <c r="AA704" s="23">
        <v>147.93</v>
      </c>
    </row>
    <row r="705" spans="1:27" s="31" customFormat="1" ht="16.5" customHeight="1" x14ac:dyDescent="0.25">
      <c r="A705" s="23">
        <v>98</v>
      </c>
      <c r="AA705" s="23">
        <v>93.42</v>
      </c>
    </row>
    <row r="706" spans="1:27" s="31" customFormat="1" ht="16.5" customHeight="1" x14ac:dyDescent="0.25">
      <c r="A706" s="23">
        <v>104</v>
      </c>
      <c r="AA706" s="23">
        <v>110.62</v>
      </c>
    </row>
    <row r="707" spans="1:27" s="31" customFormat="1" ht="16.5" customHeight="1" x14ac:dyDescent="0.25">
      <c r="A707" s="23">
        <v>151</v>
      </c>
      <c r="AA707" s="23">
        <v>123.66</v>
      </c>
    </row>
    <row r="708" spans="1:27" s="33" customFormat="1" ht="16.5" customHeight="1" x14ac:dyDescent="0.25">
      <c r="A708" s="23">
        <v>98</v>
      </c>
      <c r="AA708" s="23">
        <v>98.46</v>
      </c>
    </row>
    <row r="709" spans="1:27" s="33" customFormat="1" ht="16.5" customHeight="1" x14ac:dyDescent="0.25">
      <c r="A709" s="23">
        <v>200</v>
      </c>
      <c r="AA709" s="23">
        <v>209.08</v>
      </c>
    </row>
    <row r="710" spans="1:27" s="33" customFormat="1" ht="15" customHeight="1" x14ac:dyDescent="0.25">
      <c r="A710" s="23">
        <v>125</v>
      </c>
      <c r="AA710" s="23">
        <v>119.52</v>
      </c>
    </row>
    <row r="711" spans="1:27" s="33" customFormat="1" ht="15" customHeight="1" x14ac:dyDescent="0.25">
      <c r="A711" s="23">
        <v>98</v>
      </c>
      <c r="AA711" s="23">
        <v>98.46</v>
      </c>
    </row>
    <row r="712" spans="1:27" s="32" customFormat="1" ht="15" customHeight="1" thickBot="1" x14ac:dyDescent="0.3">
      <c r="A712" s="25">
        <v>209</v>
      </c>
      <c r="AA712" s="25">
        <v>332.02</v>
      </c>
    </row>
    <row r="713" spans="1:27" s="31" customFormat="1" ht="15" customHeight="1" x14ac:dyDescent="0.25">
      <c r="A713" s="23">
        <v>126</v>
      </c>
      <c r="AA713" s="23">
        <v>135.02000000000001</v>
      </c>
    </row>
    <row r="714" spans="1:27" s="31" customFormat="1" ht="15" customHeight="1" x14ac:dyDescent="0.25">
      <c r="A714" s="23">
        <v>151</v>
      </c>
      <c r="AA714" s="23">
        <v>151.74</v>
      </c>
    </row>
    <row r="715" spans="1:27" s="31" customFormat="1" ht="15" customHeight="1" x14ac:dyDescent="0.25">
      <c r="A715" s="23">
        <v>129</v>
      </c>
      <c r="AA715" s="23">
        <v>133.96</v>
      </c>
    </row>
    <row r="716" spans="1:27" s="31" customFormat="1" ht="15" customHeight="1" x14ac:dyDescent="0.25">
      <c r="A716" s="23">
        <v>131</v>
      </c>
      <c r="AA716" s="23">
        <v>113.2</v>
      </c>
    </row>
    <row r="717" spans="1:27" s="31" customFormat="1" ht="15" customHeight="1" x14ac:dyDescent="0.25">
      <c r="A717" s="23">
        <v>121</v>
      </c>
      <c r="AA717" s="23">
        <v>123.6</v>
      </c>
    </row>
    <row r="718" spans="1:27" s="31" customFormat="1" ht="15" customHeight="1" x14ac:dyDescent="0.25">
      <c r="A718" s="23">
        <v>98</v>
      </c>
      <c r="AA718" s="23">
        <v>98.46</v>
      </c>
    </row>
    <row r="719" spans="1:27" s="31" customFormat="1" ht="15" customHeight="1" x14ac:dyDescent="0.25">
      <c r="A719" s="23">
        <v>139</v>
      </c>
      <c r="AA719" s="23">
        <v>144.94</v>
      </c>
    </row>
    <row r="720" spans="1:27" s="31" customFormat="1" ht="15" customHeight="1" x14ac:dyDescent="0.25">
      <c r="A720" s="23">
        <v>121</v>
      </c>
      <c r="AA720" s="23">
        <v>121.36</v>
      </c>
    </row>
    <row r="721" spans="1:27" s="31" customFormat="1" ht="15" customHeight="1" x14ac:dyDescent="0.25">
      <c r="A721" s="23">
        <v>99</v>
      </c>
      <c r="AA721" s="23">
        <v>125.8</v>
      </c>
    </row>
    <row r="722" spans="1:27" s="31" customFormat="1" ht="15" customHeight="1" x14ac:dyDescent="0.25">
      <c r="A722" s="23">
        <v>111</v>
      </c>
      <c r="AA722" s="23">
        <v>111.28</v>
      </c>
    </row>
    <row r="723" spans="1:27" s="31" customFormat="1" ht="15" customHeight="1" x14ac:dyDescent="0.25">
      <c r="A723" s="23">
        <v>98</v>
      </c>
      <c r="AA723" s="23">
        <v>98.46</v>
      </c>
    </row>
    <row r="724" spans="1:27" s="31" customFormat="1" ht="15" customHeight="1" x14ac:dyDescent="0.25">
      <c r="A724" s="23">
        <v>160</v>
      </c>
      <c r="AA724" s="23">
        <v>157.69999999999999</v>
      </c>
    </row>
    <row r="725" spans="1:27" s="31" customFormat="1" ht="15" customHeight="1" x14ac:dyDescent="0.25">
      <c r="A725" s="23">
        <v>148</v>
      </c>
      <c r="AA725" s="23">
        <v>144.18</v>
      </c>
    </row>
    <row r="726" spans="1:27" s="31" customFormat="1" ht="15" customHeight="1" x14ac:dyDescent="0.25">
      <c r="A726" s="23">
        <v>100</v>
      </c>
      <c r="AA726" s="23">
        <v>101.75</v>
      </c>
    </row>
    <row r="727" spans="1:27" s="32" customFormat="1" ht="17.25" customHeight="1" thickBot="1" x14ac:dyDescent="0.3">
      <c r="A727" s="25">
        <v>162</v>
      </c>
      <c r="AA727" s="25">
        <v>170.69</v>
      </c>
    </row>
    <row r="728" spans="1:27" s="31" customFormat="1" ht="17.25" customHeight="1" x14ac:dyDescent="0.25">
      <c r="A728" s="23">
        <v>79.37</v>
      </c>
      <c r="AA728" s="23">
        <v>75.180000000000007</v>
      </c>
    </row>
    <row r="729" spans="1:27" s="31" customFormat="1" ht="17.25" customHeight="1" x14ac:dyDescent="0.25">
      <c r="A729" s="23">
        <v>74.180000000000007</v>
      </c>
      <c r="AA729" s="23">
        <v>74.75</v>
      </c>
    </row>
    <row r="730" spans="1:27" s="31" customFormat="1" ht="17.25" customHeight="1" x14ac:dyDescent="0.25">
      <c r="A730" s="23">
        <v>112</v>
      </c>
      <c r="AA730" s="23">
        <v>111.28</v>
      </c>
    </row>
    <row r="731" spans="1:27" s="31" customFormat="1" ht="17.25" customHeight="1" x14ac:dyDescent="0.25">
      <c r="A731" s="23">
        <v>98</v>
      </c>
      <c r="AA731" s="23">
        <v>98.46</v>
      </c>
    </row>
    <row r="732" spans="1:27" s="31" customFormat="1" ht="17.25" customHeight="1" x14ac:dyDescent="0.25">
      <c r="A732" s="23">
        <v>104</v>
      </c>
      <c r="AA732" s="23">
        <v>116.46</v>
      </c>
    </row>
    <row r="733" spans="1:27" s="31" customFormat="1" ht="17.25" customHeight="1" x14ac:dyDescent="0.25">
      <c r="A733" s="23">
        <v>99</v>
      </c>
      <c r="AA733" s="23">
        <v>158.96</v>
      </c>
    </row>
    <row r="734" spans="1:27" s="31" customFormat="1" ht="17.25" customHeight="1" x14ac:dyDescent="0.25">
      <c r="A734" s="23">
        <v>116</v>
      </c>
      <c r="AA734" s="23">
        <v>117.88</v>
      </c>
    </row>
    <row r="735" spans="1:27" s="31" customFormat="1" ht="17.25" customHeight="1" x14ac:dyDescent="0.25">
      <c r="A735" s="23">
        <v>138</v>
      </c>
      <c r="AA735" s="23">
        <v>130.59</v>
      </c>
    </row>
    <row r="736" spans="1:27" s="31" customFormat="1" ht="17.25" customHeight="1" x14ac:dyDescent="0.25">
      <c r="A736" s="23">
        <v>111</v>
      </c>
      <c r="AA736" s="23">
        <v>111.28</v>
      </c>
    </row>
    <row r="737" spans="1:27" s="31" customFormat="1" ht="17.25" customHeight="1" x14ac:dyDescent="0.25">
      <c r="A737" s="23">
        <v>121</v>
      </c>
      <c r="AA737" s="23">
        <v>117.94</v>
      </c>
    </row>
    <row r="738" spans="1:27" s="31" customFormat="1" ht="17.25" customHeight="1" x14ac:dyDescent="0.25">
      <c r="A738" s="23">
        <v>154</v>
      </c>
      <c r="AA738" s="23">
        <v>158.47</v>
      </c>
    </row>
    <row r="739" spans="1:27" s="33" customFormat="1" ht="16.5" customHeight="1" x14ac:dyDescent="0.25">
      <c r="A739" s="23">
        <v>98</v>
      </c>
      <c r="AA739" s="23">
        <v>98.46</v>
      </c>
    </row>
    <row r="740" spans="1:27" s="33" customFormat="1" ht="16.5" customHeight="1" x14ac:dyDescent="0.25">
      <c r="A740" s="23">
        <v>152</v>
      </c>
      <c r="AA740" s="23">
        <v>149.58000000000001</v>
      </c>
    </row>
    <row r="741" spans="1:27" s="33" customFormat="1" ht="16.5" customHeight="1" x14ac:dyDescent="0.25">
      <c r="A741" s="23">
        <v>119</v>
      </c>
      <c r="AA741" s="23">
        <v>131.22999999999999</v>
      </c>
    </row>
    <row r="742" spans="1:27" s="32" customFormat="1" ht="16.5" customHeight="1" thickBot="1" x14ac:dyDescent="0.3">
      <c r="A742" s="25">
        <v>116</v>
      </c>
      <c r="AA742" s="25">
        <v>111.28</v>
      </c>
    </row>
    <row r="743" spans="1:27" s="33" customFormat="1" ht="16.5" customHeight="1" x14ac:dyDescent="0.25">
      <c r="A743" s="23">
        <v>92.58</v>
      </c>
      <c r="AA743" s="23">
        <v>87.54</v>
      </c>
    </row>
    <row r="744" spans="1:27" s="33" customFormat="1" ht="16.5" customHeight="1" x14ac:dyDescent="0.25">
      <c r="A744" s="23">
        <v>167</v>
      </c>
      <c r="AA744" s="23">
        <v>173.5</v>
      </c>
    </row>
    <row r="745" spans="1:27" s="33" customFormat="1" ht="16.5" customHeight="1" x14ac:dyDescent="0.25">
      <c r="A745" s="23">
        <v>145</v>
      </c>
      <c r="AA745" s="23">
        <v>176.64</v>
      </c>
    </row>
    <row r="746" spans="1:27" s="32" customFormat="1" ht="16.5" customHeight="1" thickBot="1" x14ac:dyDescent="0.3">
      <c r="A746" s="25">
        <v>181</v>
      </c>
      <c r="AA746" s="25">
        <v>151.53</v>
      </c>
    </row>
    <row r="747" spans="1:27" s="33" customFormat="1" ht="16.5" customHeight="1" x14ac:dyDescent="0.25">
      <c r="A747" s="23">
        <v>108</v>
      </c>
      <c r="AA747" s="23">
        <v>108.96</v>
      </c>
    </row>
    <row r="748" spans="1:27" s="33" customFormat="1" ht="16.5" customHeight="1" x14ac:dyDescent="0.25">
      <c r="A748" s="23">
        <v>115</v>
      </c>
      <c r="AA748" s="23">
        <v>121.7</v>
      </c>
    </row>
    <row r="749" spans="1:27" s="33" customFormat="1" ht="16.5" customHeight="1" x14ac:dyDescent="0.25">
      <c r="A749" s="23">
        <v>189.9</v>
      </c>
      <c r="AA749" s="23">
        <v>167.52</v>
      </c>
    </row>
    <row r="750" spans="1:27" s="33" customFormat="1" ht="16.5" customHeight="1" x14ac:dyDescent="0.25">
      <c r="A750" s="23">
        <v>114</v>
      </c>
      <c r="AA750" s="23">
        <v>121.26</v>
      </c>
    </row>
    <row r="751" spans="1:27" s="33" customFormat="1" ht="16.5" customHeight="1" x14ac:dyDescent="0.25">
      <c r="A751" s="23">
        <v>116</v>
      </c>
      <c r="AA751" s="23">
        <v>131.30000000000001</v>
      </c>
    </row>
    <row r="752" spans="1:27" s="33" customFormat="1" ht="16.5" customHeight="1" x14ac:dyDescent="0.25">
      <c r="A752" s="23">
        <v>79</v>
      </c>
      <c r="AA752" s="23">
        <v>92.68</v>
      </c>
    </row>
    <row r="753" spans="1:27" s="33" customFormat="1" ht="16.5" customHeight="1" x14ac:dyDescent="0.25">
      <c r="A753" s="23">
        <v>77</v>
      </c>
      <c r="AA753" s="23">
        <v>101.78</v>
      </c>
    </row>
    <row r="754" spans="1:27" s="33" customFormat="1" ht="16.5" customHeight="1" x14ac:dyDescent="0.25">
      <c r="A754" s="23">
        <v>104</v>
      </c>
      <c r="AA754" s="23">
        <v>103.5</v>
      </c>
    </row>
    <row r="755" spans="1:27" s="33" customFormat="1" ht="16.5" customHeight="1" x14ac:dyDescent="0.25">
      <c r="A755" s="23">
        <v>80</v>
      </c>
      <c r="AA755" s="23">
        <v>103.78</v>
      </c>
    </row>
    <row r="756" spans="1:27" s="33" customFormat="1" ht="16.5" customHeight="1" x14ac:dyDescent="0.25">
      <c r="A756" s="23">
        <v>109</v>
      </c>
      <c r="AA756" s="23">
        <v>118.85</v>
      </c>
    </row>
    <row r="757" spans="1:27" s="32" customFormat="1" ht="16.5" customHeight="1" thickBot="1" x14ac:dyDescent="0.3">
      <c r="A757" s="25">
        <v>98</v>
      </c>
      <c r="AA757" s="25">
        <v>98.46</v>
      </c>
    </row>
    <row r="758" spans="1:27" s="31" customFormat="1" ht="16.5" customHeight="1" x14ac:dyDescent="0.25">
      <c r="A758" s="23">
        <v>197.7</v>
      </c>
      <c r="AA758" s="23">
        <v>120.56</v>
      </c>
    </row>
    <row r="759" spans="1:27" s="31" customFormat="1" ht="16.5" customHeight="1" x14ac:dyDescent="0.25">
      <c r="A759" s="23">
        <v>133</v>
      </c>
      <c r="AA759" s="23">
        <v>140.66</v>
      </c>
    </row>
    <row r="760" spans="1:27" s="31" customFormat="1" ht="16.5" customHeight="1" x14ac:dyDescent="0.25">
      <c r="A760" s="23">
        <v>157.9</v>
      </c>
      <c r="AA760" s="23">
        <v>106.09</v>
      </c>
    </row>
    <row r="761" spans="1:27" s="31" customFormat="1" ht="16.5" customHeight="1" x14ac:dyDescent="0.25">
      <c r="A761" s="23">
        <v>223.05</v>
      </c>
      <c r="AA761" s="23">
        <v>222.56</v>
      </c>
    </row>
    <row r="762" spans="1:27" s="31" customFormat="1" ht="16.5" customHeight="1" x14ac:dyDescent="0.25">
      <c r="A762" s="23">
        <v>223.05</v>
      </c>
      <c r="AA762" s="23">
        <v>228.36</v>
      </c>
    </row>
    <row r="763" spans="1:27" s="31" customFormat="1" ht="16.5" customHeight="1" x14ac:dyDescent="0.25">
      <c r="A763" s="23">
        <v>106</v>
      </c>
      <c r="AA763" s="23">
        <v>125.97</v>
      </c>
    </row>
    <row r="764" spans="1:27" s="31" customFormat="1" ht="16.5" customHeight="1" x14ac:dyDescent="0.25">
      <c r="A764" s="23">
        <v>49</v>
      </c>
      <c r="AA764" s="23">
        <v>51.74</v>
      </c>
    </row>
    <row r="765" spans="1:27" s="31" customFormat="1" ht="16.5" customHeight="1" x14ac:dyDescent="0.25">
      <c r="A765" s="23">
        <v>149</v>
      </c>
      <c r="AA765" s="23">
        <v>152.79</v>
      </c>
    </row>
    <row r="766" spans="1:27" s="31" customFormat="1" ht="16.5" customHeight="1" x14ac:dyDescent="0.25">
      <c r="A766" s="23">
        <v>238</v>
      </c>
      <c r="AA766" s="23">
        <v>257.17</v>
      </c>
    </row>
    <row r="767" spans="1:27" s="31" customFormat="1" ht="16.5" customHeight="1" x14ac:dyDescent="0.25">
      <c r="A767" s="23">
        <v>116</v>
      </c>
      <c r="AA767" s="23">
        <v>98.46</v>
      </c>
    </row>
    <row r="768" spans="1:27" s="31" customFormat="1" ht="16.5" customHeight="1" x14ac:dyDescent="0.25">
      <c r="A768" s="23">
        <v>74</v>
      </c>
      <c r="AA768" s="23">
        <v>85.34</v>
      </c>
    </row>
    <row r="769" spans="1:27" s="32" customFormat="1" ht="16.5" customHeight="1" thickBot="1" x14ac:dyDescent="0.3">
      <c r="A769" s="25">
        <v>144</v>
      </c>
      <c r="AA769" s="25">
        <v>93.42</v>
      </c>
    </row>
    <row r="770" spans="1:27" s="31" customFormat="1" ht="16.5" customHeight="1" x14ac:dyDescent="0.25">
      <c r="A770" s="23">
        <v>100</v>
      </c>
      <c r="AA770" s="23">
        <v>98.34</v>
      </c>
    </row>
    <row r="771" spans="1:27" s="31" customFormat="1" ht="16.5" customHeight="1" x14ac:dyDescent="0.25">
      <c r="A771" s="23">
        <v>90</v>
      </c>
      <c r="AA771" s="23">
        <v>108.86</v>
      </c>
    </row>
    <row r="772" spans="1:27" s="31" customFormat="1" ht="16.5" customHeight="1" x14ac:dyDescent="0.25">
      <c r="A772" s="23">
        <v>106</v>
      </c>
      <c r="AA772" s="23">
        <v>112.42</v>
      </c>
    </row>
    <row r="773" spans="1:27" s="31" customFormat="1" ht="16.5" customHeight="1" x14ac:dyDescent="0.25">
      <c r="A773" s="23">
        <v>103</v>
      </c>
      <c r="AA773" s="23">
        <v>93.42</v>
      </c>
    </row>
    <row r="774" spans="1:27" s="31" customFormat="1" ht="16.5" customHeight="1" x14ac:dyDescent="0.25">
      <c r="A774" s="23">
        <v>103</v>
      </c>
      <c r="AA774" s="23">
        <v>93.42</v>
      </c>
    </row>
    <row r="775" spans="1:27" s="31" customFormat="1" ht="16.5" customHeight="1" x14ac:dyDescent="0.25">
      <c r="A775" s="23">
        <v>155</v>
      </c>
      <c r="AA775" s="23">
        <v>167.55</v>
      </c>
    </row>
    <row r="776" spans="1:27" s="31" customFormat="1" ht="16.5" customHeight="1" x14ac:dyDescent="0.25">
      <c r="A776" s="23">
        <v>124</v>
      </c>
      <c r="AA776" s="23">
        <v>131.36000000000001</v>
      </c>
    </row>
    <row r="777" spans="1:27" s="31" customFormat="1" ht="16.5" customHeight="1" x14ac:dyDescent="0.25">
      <c r="A777" s="23">
        <v>148</v>
      </c>
      <c r="AA777" s="23">
        <v>169.56</v>
      </c>
    </row>
    <row r="778" spans="1:27" s="31" customFormat="1" ht="16.5" customHeight="1" x14ac:dyDescent="0.25">
      <c r="A778" s="23">
        <v>77</v>
      </c>
      <c r="AA778" s="23">
        <v>75.45</v>
      </c>
    </row>
    <row r="779" spans="1:27" s="33" customFormat="1" ht="16.5" customHeight="1" x14ac:dyDescent="0.25">
      <c r="A779" s="23">
        <v>92</v>
      </c>
      <c r="AA779" s="23">
        <v>100.42</v>
      </c>
    </row>
    <row r="780" spans="1:27" s="33" customFormat="1" ht="16.5" customHeight="1" x14ac:dyDescent="0.25">
      <c r="A780" s="23">
        <v>111</v>
      </c>
      <c r="AA780" s="23">
        <v>99</v>
      </c>
    </row>
    <row r="781" spans="1:27" s="32" customFormat="1" ht="16.5" customHeight="1" thickBot="1" x14ac:dyDescent="0.3">
      <c r="A781" s="25">
        <v>112</v>
      </c>
      <c r="AA781" s="25">
        <v>146.19999999999999</v>
      </c>
    </row>
    <row r="782" spans="1:27" s="31" customFormat="1" ht="16.5" customHeight="1" x14ac:dyDescent="0.25">
      <c r="A782" s="23">
        <v>121</v>
      </c>
      <c r="AA782" s="23">
        <v>121.5</v>
      </c>
    </row>
    <row r="783" spans="1:27" s="31" customFormat="1" ht="16.5" customHeight="1" x14ac:dyDescent="0.25">
      <c r="A783" s="23">
        <v>91</v>
      </c>
      <c r="AA783" s="23">
        <v>112.26</v>
      </c>
    </row>
    <row r="784" spans="1:27" s="31" customFormat="1" ht="16.5" customHeight="1" x14ac:dyDescent="0.25">
      <c r="A784" s="23">
        <v>99</v>
      </c>
      <c r="AA784" s="23">
        <v>114.68</v>
      </c>
    </row>
    <row r="785" spans="1:27" s="31" customFormat="1" ht="16.5" customHeight="1" x14ac:dyDescent="0.25">
      <c r="A785" s="23">
        <v>102</v>
      </c>
      <c r="AA785" s="23">
        <v>114.14</v>
      </c>
    </row>
    <row r="786" spans="1:27" s="31" customFormat="1" ht="16.5" customHeight="1" x14ac:dyDescent="0.25">
      <c r="A786" s="23">
        <v>94</v>
      </c>
      <c r="AA786" s="23">
        <v>97.17</v>
      </c>
    </row>
    <row r="787" spans="1:27" s="31" customFormat="1" ht="16.5" customHeight="1" x14ac:dyDescent="0.25">
      <c r="A787" s="23">
        <v>106</v>
      </c>
      <c r="AA787" s="23">
        <v>132.34</v>
      </c>
    </row>
    <row r="788" spans="1:27" s="31" customFormat="1" ht="16.5" customHeight="1" x14ac:dyDescent="0.25">
      <c r="A788" s="23">
        <v>79</v>
      </c>
      <c r="AA788" s="23">
        <v>135.83000000000001</v>
      </c>
    </row>
    <row r="789" spans="1:27" s="31" customFormat="1" ht="16.5" customHeight="1" x14ac:dyDescent="0.25">
      <c r="A789" s="23">
        <v>116</v>
      </c>
      <c r="AA789" s="23">
        <v>107.89</v>
      </c>
    </row>
    <row r="790" spans="1:27" s="31" customFormat="1" ht="16.5" customHeight="1" x14ac:dyDescent="0.25">
      <c r="A790" s="23">
        <v>126</v>
      </c>
      <c r="AA790" s="23">
        <v>123.21</v>
      </c>
    </row>
    <row r="791" spans="1:27" s="31" customFormat="1" ht="16.5" customHeight="1" x14ac:dyDescent="0.25">
      <c r="A791" s="23">
        <v>64</v>
      </c>
      <c r="AA791" s="23">
        <v>74.11</v>
      </c>
    </row>
    <row r="792" spans="1:27" s="31" customFormat="1" ht="16.5" customHeight="1" x14ac:dyDescent="0.25">
      <c r="A792" s="23">
        <v>84</v>
      </c>
      <c r="AA792" s="23">
        <v>103.19</v>
      </c>
    </row>
    <row r="793" spans="1:27" s="32" customFormat="1" ht="16.5" customHeight="1" thickBot="1" x14ac:dyDescent="0.3">
      <c r="A793" s="25"/>
      <c r="AA793" s="25">
        <v>230.15</v>
      </c>
    </row>
    <row r="794" spans="1:27" s="31" customFormat="1" ht="16.5" customHeight="1" x14ac:dyDescent="0.25">
      <c r="A794" s="23">
        <v>98</v>
      </c>
      <c r="AA794" s="23">
        <v>98.46</v>
      </c>
    </row>
    <row r="795" spans="1:27" s="33" customFormat="1" ht="16.5" customHeight="1" x14ac:dyDescent="0.25">
      <c r="A795" s="23">
        <v>173.21</v>
      </c>
      <c r="AA795" s="23">
        <v>162.80000000000001</v>
      </c>
    </row>
    <row r="796" spans="1:27" s="33" customFormat="1" x14ac:dyDescent="0.25">
      <c r="A796" s="23">
        <v>87</v>
      </c>
      <c r="AA796" s="23">
        <v>100.68</v>
      </c>
    </row>
    <row r="797" spans="1:27" s="33" customFormat="1" x14ac:dyDescent="0.25">
      <c r="A797" s="23">
        <v>186</v>
      </c>
      <c r="AA797" s="23">
        <v>184.02</v>
      </c>
    </row>
    <row r="798" spans="1:27" s="33" customFormat="1" x14ac:dyDescent="0.25">
      <c r="A798" s="23">
        <v>116</v>
      </c>
      <c r="AA798" s="23">
        <v>111.28</v>
      </c>
    </row>
    <row r="799" spans="1:27" s="33" customFormat="1" ht="16.5" customHeight="1" x14ac:dyDescent="0.25">
      <c r="A799" s="23">
        <v>114</v>
      </c>
      <c r="AA799" s="23">
        <v>113.66</v>
      </c>
    </row>
    <row r="800" spans="1:27" s="33" customFormat="1" ht="16.5" customHeight="1" x14ac:dyDescent="0.25">
      <c r="A800" s="23">
        <v>111</v>
      </c>
      <c r="AA800" s="23">
        <v>117.05</v>
      </c>
    </row>
    <row r="801" spans="1:27" s="32" customFormat="1" ht="16.5" customHeight="1" thickBot="1" x14ac:dyDescent="0.3">
      <c r="A801" s="25">
        <v>116</v>
      </c>
      <c r="AA801" s="25">
        <v>119.53</v>
      </c>
    </row>
    <row r="802" spans="1:27" s="36" customFormat="1" ht="16.5" customHeight="1" x14ac:dyDescent="0.25">
      <c r="A802" s="35">
        <v>101</v>
      </c>
      <c r="AA802" s="35">
        <v>99.02</v>
      </c>
    </row>
    <row r="803" spans="1:27" s="36" customFormat="1" ht="16.5" customHeight="1" x14ac:dyDescent="0.25">
      <c r="A803" s="35">
        <v>127</v>
      </c>
      <c r="AA803" s="35">
        <v>127.97</v>
      </c>
    </row>
    <row r="804" spans="1:27" s="36" customFormat="1" ht="16.5" customHeight="1" x14ac:dyDescent="0.25">
      <c r="A804" s="35">
        <v>116</v>
      </c>
      <c r="AA804" s="35">
        <v>115.46</v>
      </c>
    </row>
    <row r="805" spans="1:27" s="36" customFormat="1" ht="16.5" customHeight="1" x14ac:dyDescent="0.25">
      <c r="A805" s="35">
        <v>111</v>
      </c>
      <c r="AA805" s="35">
        <v>156.58000000000001</v>
      </c>
    </row>
    <row r="806" spans="1:27" s="36" customFormat="1" ht="16.5" customHeight="1" x14ac:dyDescent="0.25">
      <c r="A806" s="35">
        <v>111</v>
      </c>
      <c r="AA806" s="35">
        <v>115.36</v>
      </c>
    </row>
    <row r="807" spans="1:27" s="36" customFormat="1" ht="16.5" customHeight="1" x14ac:dyDescent="0.25">
      <c r="A807" s="35">
        <v>96</v>
      </c>
      <c r="AA807" s="35">
        <v>111.99</v>
      </c>
    </row>
    <row r="808" spans="1:27" s="36" customFormat="1" ht="16.5" customHeight="1" x14ac:dyDescent="0.25">
      <c r="A808" s="35">
        <v>106</v>
      </c>
      <c r="AA808" s="35">
        <v>106.74</v>
      </c>
    </row>
    <row r="809" spans="1:27" s="36" customFormat="1" ht="16.5" customHeight="1" x14ac:dyDescent="0.25">
      <c r="A809" s="35">
        <v>95</v>
      </c>
      <c r="AA809" s="35">
        <v>109.42</v>
      </c>
    </row>
    <row r="810" spans="1:27" s="38" customFormat="1" ht="16.5" customHeight="1" thickBot="1" x14ac:dyDescent="0.3">
      <c r="A810" s="37">
        <v>96</v>
      </c>
      <c r="AA810" s="37">
        <v>95.74</v>
      </c>
    </row>
    <row r="811" spans="1:27" s="36" customFormat="1" ht="16.5" customHeight="1" x14ac:dyDescent="0.25">
      <c r="A811" s="35">
        <v>129</v>
      </c>
      <c r="AA811" s="35">
        <v>115.41</v>
      </c>
    </row>
    <row r="812" spans="1:27" s="36" customFormat="1" ht="16.5" customHeight="1" x14ac:dyDescent="0.25">
      <c r="A812" s="35">
        <v>84</v>
      </c>
      <c r="AA812" s="35">
        <v>86.57</v>
      </c>
    </row>
    <row r="813" spans="1:27" s="36" customFormat="1" ht="16.5" customHeight="1" x14ac:dyDescent="0.25">
      <c r="A813" s="35">
        <v>148</v>
      </c>
      <c r="AA813" s="35">
        <v>145.99</v>
      </c>
    </row>
    <row r="814" spans="1:27" s="36" customFormat="1" ht="16.5" customHeight="1" x14ac:dyDescent="0.25">
      <c r="A814" s="35">
        <v>111</v>
      </c>
      <c r="AA814" s="35">
        <v>117.28</v>
      </c>
    </row>
    <row r="815" spans="1:27" s="36" customFormat="1" ht="16.5" customHeight="1" x14ac:dyDescent="0.25">
      <c r="A815" s="35">
        <v>111</v>
      </c>
      <c r="AA815" s="35">
        <v>111.28</v>
      </c>
    </row>
    <row r="816" spans="1:27" s="36" customFormat="1" ht="16.5" customHeight="1" x14ac:dyDescent="0.25">
      <c r="A816" s="35">
        <v>144</v>
      </c>
      <c r="AA816" s="35">
        <v>132.31</v>
      </c>
    </row>
    <row r="817" spans="1:27" s="36" customFormat="1" ht="16.5" customHeight="1" x14ac:dyDescent="0.25">
      <c r="A817" s="35">
        <v>125</v>
      </c>
      <c r="AA817" s="35">
        <v>126.33</v>
      </c>
    </row>
    <row r="818" spans="1:27" s="36" customFormat="1" ht="16.5" customHeight="1" x14ac:dyDescent="0.25">
      <c r="A818" s="35">
        <v>116</v>
      </c>
      <c r="AA818" s="35">
        <v>111.28</v>
      </c>
    </row>
    <row r="819" spans="1:27" s="38" customFormat="1" ht="16.5" customHeight="1" thickBot="1" x14ac:dyDescent="0.3">
      <c r="A819" s="37">
        <v>91</v>
      </c>
      <c r="AA819" s="37">
        <v>129.36000000000001</v>
      </c>
    </row>
    <row r="820" spans="1:27" s="36" customFormat="1" ht="16.5" customHeight="1" x14ac:dyDescent="0.25">
      <c r="A820" s="35">
        <v>90</v>
      </c>
      <c r="AA820" s="35">
        <v>97.64</v>
      </c>
    </row>
    <row r="821" spans="1:27" s="36" customFormat="1" ht="16.5" customHeight="1" x14ac:dyDescent="0.25">
      <c r="A821" s="35">
        <v>110</v>
      </c>
      <c r="AA821" s="35">
        <v>186.39</v>
      </c>
    </row>
    <row r="822" spans="1:27" s="36" customFormat="1" ht="16.5" customHeight="1" x14ac:dyDescent="0.25">
      <c r="A822" s="35">
        <v>116</v>
      </c>
      <c r="AA822" s="35">
        <v>111.28</v>
      </c>
    </row>
    <row r="823" spans="1:27" s="36" customFormat="1" ht="16.5" customHeight="1" x14ac:dyDescent="0.25">
      <c r="A823" s="35">
        <v>121</v>
      </c>
      <c r="AA823" s="35">
        <v>134.43</v>
      </c>
    </row>
    <row r="824" spans="1:27" s="36" customFormat="1" ht="16.5" customHeight="1" x14ac:dyDescent="0.25">
      <c r="A824" s="35">
        <v>116</v>
      </c>
      <c r="AA824" s="35">
        <v>119.38</v>
      </c>
    </row>
    <row r="825" spans="1:27" s="36" customFormat="1" ht="16.5" customHeight="1" x14ac:dyDescent="0.25">
      <c r="A825" s="35">
        <v>84</v>
      </c>
      <c r="AA825" s="35">
        <v>101.86</v>
      </c>
    </row>
    <row r="826" spans="1:27" s="36" customFormat="1" ht="16.5" customHeight="1" x14ac:dyDescent="0.25">
      <c r="A826" s="35">
        <v>129</v>
      </c>
      <c r="AA826" s="35">
        <v>130.28</v>
      </c>
    </row>
    <row r="827" spans="1:27" s="38" customFormat="1" ht="16.5" customHeight="1" thickBot="1" x14ac:dyDescent="0.3">
      <c r="A827" s="37">
        <v>138</v>
      </c>
      <c r="AA827" s="37">
        <v>157.86000000000001</v>
      </c>
    </row>
    <row r="828" spans="1:27" s="36" customFormat="1" ht="16.5" customHeight="1" x14ac:dyDescent="0.25">
      <c r="A828" s="35">
        <v>156</v>
      </c>
      <c r="AA828" s="35">
        <v>172.64</v>
      </c>
    </row>
    <row r="829" spans="1:27" s="36" customFormat="1" ht="16.5" customHeight="1" x14ac:dyDescent="0.25">
      <c r="A829" s="35">
        <v>81</v>
      </c>
      <c r="AA829" s="35">
        <v>81.25</v>
      </c>
    </row>
    <row r="830" spans="1:27" s="36" customFormat="1" ht="16.5" customHeight="1" x14ac:dyDescent="0.25">
      <c r="A830" s="35">
        <v>194</v>
      </c>
      <c r="AA830" s="35">
        <v>198.47</v>
      </c>
    </row>
    <row r="831" spans="1:27" s="36" customFormat="1" ht="16.5" customHeight="1" x14ac:dyDescent="0.25">
      <c r="A831" s="35">
        <v>137</v>
      </c>
      <c r="AA831" s="35">
        <v>145.19</v>
      </c>
    </row>
    <row r="832" spans="1:27" s="36" customFormat="1" ht="16.5" customHeight="1" x14ac:dyDescent="0.25">
      <c r="A832" s="35">
        <v>116</v>
      </c>
      <c r="AA832" s="35">
        <v>114.34</v>
      </c>
    </row>
    <row r="833" spans="1:27" s="36" customFormat="1" ht="16.5" customHeight="1" x14ac:dyDescent="0.25">
      <c r="A833" s="35">
        <v>130</v>
      </c>
      <c r="AA833" s="35">
        <v>111.28</v>
      </c>
    </row>
    <row r="834" spans="1:27" s="36" customFormat="1" ht="16.5" customHeight="1" x14ac:dyDescent="0.25">
      <c r="A834" s="35">
        <v>136</v>
      </c>
      <c r="AA834" s="35">
        <v>134.91999999999999</v>
      </c>
    </row>
    <row r="835" spans="1:27" s="36" customFormat="1" ht="16.5" customHeight="1" x14ac:dyDescent="0.25">
      <c r="A835" s="35">
        <v>111</v>
      </c>
      <c r="AA835" s="35">
        <v>111.28</v>
      </c>
    </row>
    <row r="836" spans="1:27" s="36" customFormat="1" ht="16.5" customHeight="1" x14ac:dyDescent="0.25">
      <c r="A836" s="35"/>
      <c r="AA836" s="35"/>
    </row>
    <row r="837" spans="1:27" s="36" customFormat="1" ht="16.5" customHeight="1" x14ac:dyDescent="0.25">
      <c r="A837" s="35"/>
      <c r="AA837" s="35"/>
    </row>
    <row r="838" spans="1:27" s="36" customFormat="1" ht="16.5" customHeight="1" x14ac:dyDescent="0.25">
      <c r="A838" s="35"/>
      <c r="AA838" s="35"/>
    </row>
    <row r="839" spans="1:27" s="36" customFormat="1" ht="16.5" customHeight="1" x14ac:dyDescent="0.25">
      <c r="A839" s="35"/>
      <c r="AA839" s="35"/>
    </row>
    <row r="840" spans="1:27" s="36" customFormat="1" ht="16.5" customHeight="1" x14ac:dyDescent="0.25">
      <c r="A840" s="35"/>
      <c r="AA840" s="35"/>
    </row>
    <row r="841" spans="1:27" s="36" customFormat="1" ht="16.5" customHeight="1" x14ac:dyDescent="0.25">
      <c r="A841" s="35"/>
      <c r="AA841" s="35"/>
    </row>
    <row r="842" spans="1:27" s="31" customFormat="1" ht="16.5" customHeight="1" x14ac:dyDescent="0.25">
      <c r="A842" s="23"/>
      <c r="AA842" s="23"/>
    </row>
    <row r="843" spans="1:27" s="31" customFormat="1" ht="16.5" customHeight="1" x14ac:dyDescent="0.25">
      <c r="A843" s="23"/>
      <c r="AA843" s="23"/>
    </row>
    <row r="844" spans="1:27" s="31" customFormat="1" ht="16.5" customHeight="1" x14ac:dyDescent="0.25">
      <c r="A844" s="23"/>
      <c r="AA844" s="23"/>
    </row>
    <row r="845" spans="1:27" s="31" customFormat="1" ht="16.5" customHeight="1" x14ac:dyDescent="0.25">
      <c r="A845" s="23"/>
      <c r="AA845" s="23"/>
    </row>
    <row r="846" spans="1:27" s="31" customFormat="1" ht="16.5" customHeight="1" x14ac:dyDescent="0.25">
      <c r="A846" s="23"/>
      <c r="AA846" s="23"/>
    </row>
    <row r="847" spans="1:27" s="31" customFormat="1" ht="16.5" customHeight="1" x14ac:dyDescent="0.25">
      <c r="A847" s="23"/>
      <c r="AA847" s="23"/>
    </row>
    <row r="848" spans="1:27" s="31" customFormat="1" ht="16.5" customHeight="1" x14ac:dyDescent="0.25">
      <c r="A848" s="23"/>
      <c r="AA848" s="23"/>
    </row>
    <row r="849" spans="1:27" s="31" customFormat="1" ht="16.5" customHeight="1" x14ac:dyDescent="0.25">
      <c r="A849" s="23"/>
      <c r="AA849" s="23"/>
    </row>
    <row r="850" spans="1:27" s="31" customFormat="1" ht="16.5" customHeight="1" x14ac:dyDescent="0.25">
      <c r="A850" s="23"/>
      <c r="AA850" s="23"/>
    </row>
    <row r="851" spans="1:27" s="31" customFormat="1" ht="16.5" customHeight="1" x14ac:dyDescent="0.25">
      <c r="A851" s="23"/>
      <c r="AA851" s="23"/>
    </row>
    <row r="852" spans="1:27" s="31" customFormat="1" ht="16.5" customHeight="1" x14ac:dyDescent="0.25">
      <c r="A852" s="23"/>
      <c r="AA852" s="23"/>
    </row>
    <row r="853" spans="1:27" s="31" customFormat="1" ht="16.5" customHeight="1" x14ac:dyDescent="0.25">
      <c r="A853" s="23"/>
      <c r="AA853" s="23"/>
    </row>
    <row r="854" spans="1:27" s="31" customFormat="1" ht="16.5" customHeight="1" x14ac:dyDescent="0.25">
      <c r="A854" s="23"/>
      <c r="AA854" s="23"/>
    </row>
    <row r="855" spans="1:27" s="31" customFormat="1" ht="16.5" customHeight="1" x14ac:dyDescent="0.25">
      <c r="A855" s="23"/>
      <c r="AA855" s="23"/>
    </row>
    <row r="856" spans="1:27" s="31" customFormat="1" ht="16.5" customHeight="1" x14ac:dyDescent="0.25">
      <c r="A856" s="23"/>
      <c r="AA856" s="23"/>
    </row>
    <row r="857" spans="1:27" s="31" customFormat="1" ht="16.5" customHeight="1" x14ac:dyDescent="0.25">
      <c r="A857" s="23"/>
      <c r="AA857" s="23"/>
    </row>
    <row r="858" spans="1:27" s="31" customFormat="1" ht="16.5" customHeight="1" x14ac:dyDescent="0.25">
      <c r="A858" s="23"/>
      <c r="AA858" s="23"/>
    </row>
    <row r="859" spans="1:27" s="31" customFormat="1" ht="16.5" customHeight="1" x14ac:dyDescent="0.25">
      <c r="A859" s="23"/>
      <c r="AA859" s="23"/>
    </row>
    <row r="860" spans="1:27" s="33" customFormat="1" ht="16.5" customHeight="1" x14ac:dyDescent="0.25">
      <c r="A860" s="23"/>
      <c r="AA860" s="23"/>
    </row>
    <row r="861" spans="1:27" s="33" customFormat="1" ht="16.5" customHeight="1" x14ac:dyDescent="0.25">
      <c r="A861" s="23"/>
      <c r="AA861" s="23"/>
    </row>
    <row r="862" spans="1:27" s="33" customFormat="1" ht="16.5" customHeight="1" x14ac:dyDescent="0.25">
      <c r="A862" s="23"/>
      <c r="AA862" s="23"/>
    </row>
    <row r="863" spans="1:27" s="33" customFormat="1" ht="16.5" customHeight="1" x14ac:dyDescent="0.25">
      <c r="A863" s="23"/>
      <c r="AA863" s="23"/>
    </row>
    <row r="864" spans="1:27" s="33" customFormat="1" ht="16.5" customHeight="1" x14ac:dyDescent="0.25">
      <c r="A864" s="23"/>
      <c r="AA864" s="23"/>
    </row>
    <row r="865" spans="1:27" s="33" customFormat="1" ht="16.5" customHeight="1" x14ac:dyDescent="0.25">
      <c r="A865" s="23"/>
      <c r="AA865" s="23"/>
    </row>
    <row r="866" spans="1:27" s="33" customFormat="1" ht="16.5" customHeight="1" x14ac:dyDescent="0.25">
      <c r="A866" s="23"/>
      <c r="AA866" s="23"/>
    </row>
    <row r="867" spans="1:27" s="33" customFormat="1" ht="16.5" customHeight="1" x14ac:dyDescent="0.25">
      <c r="A867" s="23"/>
      <c r="AA867" s="23"/>
    </row>
    <row r="872" spans="1:27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4.4" thickBot="1" x14ac:dyDescent="0.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7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4.4" thickBot="1" x14ac:dyDescent="0.3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2"/>
      <c r="U875" s="2"/>
      <c r="V875" s="2"/>
      <c r="W875" s="2"/>
      <c r="X875" s="2"/>
      <c r="Y875" s="2"/>
      <c r="Z875" s="2"/>
      <c r="AA875" s="7"/>
    </row>
    <row r="876" spans="1:27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7"/>
    </row>
    <row r="879" spans="1:27" x14ac:dyDescent="0.25">
      <c r="C879" s="1"/>
      <c r="D879" s="1"/>
      <c r="E879" s="1"/>
      <c r="AA879" s="10"/>
    </row>
    <row r="880" spans="1:27" x14ac:dyDescent="0.25">
      <c r="C880" s="1"/>
      <c r="D880" s="1"/>
      <c r="E880" s="1"/>
      <c r="AA880" s="11"/>
    </row>
    <row r="881" spans="1:28" x14ac:dyDescent="0.25">
      <c r="C881" s="1"/>
      <c r="D881" s="1"/>
      <c r="E881" s="1"/>
      <c r="Z881" s="5"/>
    </row>
    <row r="882" spans="1:28" x14ac:dyDescent="0.25">
      <c r="C882" s="1"/>
      <c r="D882" s="1"/>
      <c r="E882" s="1"/>
    </row>
    <row r="883" spans="1:28" x14ac:dyDescent="0.25">
      <c r="A883" s="8"/>
      <c r="B883" s="8"/>
      <c r="C883" s="9"/>
      <c r="D883" s="9"/>
      <c r="E883" s="9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5"/>
      <c r="AB883" s="6"/>
    </row>
    <row r="885" spans="1:28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8" ht="14.4" thickBot="1" x14ac:dyDescent="0.3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8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8" ht="14.4" thickBot="1" x14ac:dyDescent="0.3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26"/>
    </row>
    <row r="889" spans="1:28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27"/>
    </row>
    <row r="890" spans="1:28" x14ac:dyDescent="0.25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7"/>
    </row>
    <row r="892" spans="1:28" x14ac:dyDescent="0.25">
      <c r="C892" s="1"/>
      <c r="D892" s="1"/>
      <c r="E892" s="1"/>
      <c r="AA892" s="10"/>
    </row>
    <row r="893" spans="1:28" x14ac:dyDescent="0.25">
      <c r="B893" s="34"/>
      <c r="C893" s="1"/>
      <c r="D893" s="1"/>
      <c r="E893" s="1"/>
      <c r="AA893" s="11"/>
    </row>
    <row r="896" spans="1:28" x14ac:dyDescent="0.25">
      <c r="A896" s="8"/>
      <c r="B896" s="8"/>
      <c r="C896" s="9"/>
      <c r="D896" s="9"/>
      <c r="E896" s="9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5"/>
      <c r="AB896" s="6"/>
    </row>
    <row r="898" spans="1:28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8" ht="14.4" thickBot="1" x14ac:dyDescent="0.3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8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8" ht="14.4" thickBot="1" x14ac:dyDescent="0.3">
      <c r="A901" s="26"/>
      <c r="B901" s="26"/>
      <c r="C901" s="26"/>
      <c r="D901" s="26"/>
      <c r="E901" s="26"/>
      <c r="F901" s="26"/>
      <c r="G901" s="26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26"/>
    </row>
    <row r="902" spans="1:28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27"/>
    </row>
    <row r="903" spans="1:28" x14ac:dyDescent="0.25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7"/>
    </row>
    <row r="905" spans="1:28" x14ac:dyDescent="0.25">
      <c r="C905" s="1"/>
      <c r="D905" s="1"/>
      <c r="E905" s="1"/>
      <c r="AA905" s="10"/>
    </row>
    <row r="906" spans="1:28" x14ac:dyDescent="0.25">
      <c r="A906" s="8"/>
      <c r="B906" s="34"/>
      <c r="C906" s="1"/>
      <c r="D906" s="1"/>
      <c r="E906" s="1"/>
      <c r="AA906" s="11"/>
    </row>
  </sheetData>
  <autoFilter ref="A2:AZ746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מקרא</vt:lpstr>
      <vt:lpstr>דוח התחשבנות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ליטל אוחנה</dc:creator>
  <cp:lastModifiedBy>דרור דבש</cp:lastModifiedBy>
  <cp:lastPrinted>2023-10-02T08:52:33Z</cp:lastPrinted>
  <dcterms:created xsi:type="dcterms:W3CDTF">2016-06-20T07:13:47Z</dcterms:created>
  <dcterms:modified xsi:type="dcterms:W3CDTF">2023-10-02T08:53:43Z</dcterms:modified>
  <cp:contentStatus>סופי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